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610" windowHeight="11640"/>
  </bookViews>
  <sheets>
    <sheet name="Tabellen" sheetId="2" r:id="rId1"/>
    <sheet name="Graphische Darstellung" sheetId="5" r:id="rId2"/>
  </sheets>
  <definedNames>
    <definedName name="_xlnm.Print_Area" localSheetId="1">'Graphische Darstellung'!$A$1:$P$20</definedName>
    <definedName name="_xlnm.Print_Area" localSheetId="0">Tabellen!$A$1:$W$36</definedName>
  </definedNames>
  <calcPr calcId="125725"/>
</workbook>
</file>

<file path=xl/calcChain.xml><?xml version="1.0" encoding="utf-8"?>
<calcChain xmlns="http://schemas.openxmlformats.org/spreadsheetml/2006/main">
  <c r="BO50" i="2"/>
  <c r="BN50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BO51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6"/>
  <c r="R27"/>
  <c r="R55"/>
  <c r="R54"/>
  <c r="R52"/>
  <c r="R53"/>
  <c r="R51"/>
  <c r="R9"/>
  <c r="W24"/>
  <c r="V24"/>
  <c r="U24"/>
  <c r="T24"/>
  <c r="S24"/>
  <c r="R24"/>
  <c r="R21"/>
  <c r="W21"/>
  <c r="V21"/>
  <c r="U21"/>
  <c r="T21"/>
  <c r="S21"/>
  <c r="R18"/>
  <c r="W18"/>
  <c r="V18"/>
  <c r="U18"/>
  <c r="T18"/>
  <c r="S18"/>
  <c r="R15"/>
  <c r="W15"/>
  <c r="V15"/>
  <c r="U15"/>
  <c r="T15"/>
  <c r="S15"/>
  <c r="R12"/>
  <c r="W12"/>
  <c r="V12"/>
  <c r="U12"/>
  <c r="T12"/>
  <c r="S12"/>
  <c r="W9"/>
  <c r="V9"/>
  <c r="U9"/>
  <c r="T9"/>
  <c r="S9"/>
  <c r="W27"/>
  <c r="V27"/>
  <c r="U27"/>
  <c r="T27"/>
  <c r="S27"/>
  <c r="C38" i="5" l="1"/>
  <c r="C44"/>
  <c r="C43"/>
  <c r="C42"/>
  <c r="C41"/>
  <c r="D40"/>
  <c r="C40"/>
  <c r="C39"/>
  <c r="D38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S30" i="2" l="1"/>
  <c r="S33" s="1"/>
  <c r="U30"/>
  <c r="U33" s="1"/>
  <c r="W30"/>
  <c r="W33" s="1"/>
  <c r="T30"/>
  <c r="T33" s="1"/>
  <c r="V30"/>
  <c r="V33" s="1"/>
  <c r="R30"/>
  <c r="R33" s="1"/>
  <c r="BO57"/>
  <c r="U57"/>
  <c r="Y57"/>
  <c r="AA57"/>
  <c r="AC57"/>
  <c r="AE57"/>
  <c r="AG57"/>
  <c r="AI57"/>
  <c r="AK57"/>
  <c r="AM57"/>
  <c r="AO57"/>
  <c r="AQ57"/>
  <c r="AS57"/>
  <c r="AU57"/>
  <c r="AW57"/>
  <c r="AY57"/>
  <c r="BA57"/>
  <c r="BC57"/>
  <c r="BE57"/>
  <c r="BG57"/>
  <c r="BI57"/>
  <c r="BK57"/>
  <c r="BM57"/>
  <c r="S57"/>
  <c r="W57"/>
  <c r="T57"/>
  <c r="V57"/>
  <c r="X57"/>
  <c r="Z57"/>
  <c r="AB57"/>
  <c r="AD57"/>
  <c r="AF57"/>
  <c r="AH57"/>
  <c r="AJ57"/>
  <c r="AL57"/>
  <c r="AN57"/>
  <c r="AP57"/>
  <c r="AR57"/>
  <c r="AT57"/>
  <c r="AV57"/>
  <c r="AX57"/>
  <c r="AZ57"/>
  <c r="BB57"/>
  <c r="BD57"/>
  <c r="BF57"/>
  <c r="BH57"/>
  <c r="BJ57"/>
  <c r="BL57"/>
  <c r="BN57"/>
  <c r="R57"/>
  <c r="BN58" l="1"/>
  <c r="AY46" i="5" s="1"/>
  <c r="AY45"/>
  <c r="BJ58" i="2"/>
  <c r="AU46" i="5" s="1"/>
  <c r="AU45"/>
  <c r="BF58" i="2"/>
  <c r="AQ46" i="5" s="1"/>
  <c r="AQ45"/>
  <c r="BB58" i="2"/>
  <c r="AM46" i="5" s="1"/>
  <c r="AM45"/>
  <c r="AX58" i="2"/>
  <c r="AI46" i="5" s="1"/>
  <c r="AI45"/>
  <c r="AT58" i="2"/>
  <c r="AE46" i="5" s="1"/>
  <c r="AE45"/>
  <c r="AP58" i="2"/>
  <c r="AA46" i="5" s="1"/>
  <c r="AA45"/>
  <c r="AL58" i="2"/>
  <c r="W46" i="5" s="1"/>
  <c r="W45"/>
  <c r="AH58" i="2"/>
  <c r="S46" i="5" s="1"/>
  <c r="S45"/>
  <c r="AD58" i="2"/>
  <c r="O46" i="5" s="1"/>
  <c r="O45"/>
  <c r="Z58" i="2"/>
  <c r="K46" i="5" s="1"/>
  <c r="K45"/>
  <c r="V58" i="2"/>
  <c r="G46" i="5" s="1"/>
  <c r="G45"/>
  <c r="W58" i="2"/>
  <c r="H46" i="5" s="1"/>
  <c r="H45"/>
  <c r="BM58" i="2"/>
  <c r="AX46" i="5" s="1"/>
  <c r="AX45"/>
  <c r="BI58" i="2"/>
  <c r="AT46" i="5" s="1"/>
  <c r="AT45"/>
  <c r="BE58" i="2"/>
  <c r="AP46" i="5" s="1"/>
  <c r="AP45"/>
  <c r="BA58" i="2"/>
  <c r="AL46" i="5" s="1"/>
  <c r="AL45"/>
  <c r="AW58" i="2"/>
  <c r="AH46" i="5" s="1"/>
  <c r="AH45"/>
  <c r="AS58" i="2"/>
  <c r="AD46" i="5" s="1"/>
  <c r="AD45"/>
  <c r="AO58" i="2"/>
  <c r="Z46" i="5" s="1"/>
  <c r="Z45"/>
  <c r="AK58" i="2"/>
  <c r="V46" i="5" s="1"/>
  <c r="V45"/>
  <c r="AG58" i="2"/>
  <c r="R46" i="5" s="1"/>
  <c r="R45"/>
  <c r="AC58" i="2"/>
  <c r="N46" i="5" s="1"/>
  <c r="N45"/>
  <c r="Y58" i="2"/>
  <c r="J46" i="5" s="1"/>
  <c r="J45"/>
  <c r="BO58" i="2"/>
  <c r="AZ46" i="5" s="1"/>
  <c r="AZ45"/>
  <c r="C45"/>
  <c r="R58" i="2"/>
  <c r="C46" i="5" s="1"/>
  <c r="BL58" i="2"/>
  <c r="AW46" i="5" s="1"/>
  <c r="AW45"/>
  <c r="BH58" i="2"/>
  <c r="AS46" i="5" s="1"/>
  <c r="AS45"/>
  <c r="BD58" i="2"/>
  <c r="AO46" i="5" s="1"/>
  <c r="AO45"/>
  <c r="AZ58" i="2"/>
  <c r="AK46" i="5" s="1"/>
  <c r="AK45"/>
  <c r="AV58" i="2"/>
  <c r="AG46" i="5" s="1"/>
  <c r="AG45"/>
  <c r="AR58" i="2"/>
  <c r="AC46" i="5" s="1"/>
  <c r="AC45"/>
  <c r="AN58" i="2"/>
  <c r="Y46" i="5" s="1"/>
  <c r="Y45"/>
  <c r="AJ58" i="2"/>
  <c r="U46" i="5" s="1"/>
  <c r="U45"/>
  <c r="AF58" i="2"/>
  <c r="Q46" i="5" s="1"/>
  <c r="Q45"/>
  <c r="AB58" i="2"/>
  <c r="M46" i="5" s="1"/>
  <c r="M45"/>
  <c r="X58" i="2"/>
  <c r="I46" i="5" s="1"/>
  <c r="I45"/>
  <c r="T58" i="2"/>
  <c r="E46" i="5" s="1"/>
  <c r="E45"/>
  <c r="S58" i="2"/>
  <c r="D46" i="5" s="1"/>
  <c r="D45"/>
  <c r="BK58" i="2"/>
  <c r="AV46" i="5" s="1"/>
  <c r="AV45"/>
  <c r="BG58" i="2"/>
  <c r="AR46" i="5" s="1"/>
  <c r="AR45"/>
  <c r="BC58" i="2"/>
  <c r="AN46" i="5" s="1"/>
  <c r="AN45"/>
  <c r="AY58" i="2"/>
  <c r="AJ46" i="5" s="1"/>
  <c r="AJ45"/>
  <c r="AU58" i="2"/>
  <c r="AF46" i="5" s="1"/>
  <c r="AF45"/>
  <c r="AQ58" i="2"/>
  <c r="AB46" i="5" s="1"/>
  <c r="AB45"/>
  <c r="AM58" i="2"/>
  <c r="X46" i="5" s="1"/>
  <c r="X45"/>
  <c r="AI58" i="2"/>
  <c r="T46" i="5" s="1"/>
  <c r="T45"/>
  <c r="AE58" i="2"/>
  <c r="P46" i="5" s="1"/>
  <c r="P45"/>
  <c r="AA58" i="2"/>
  <c r="L46" i="5" s="1"/>
  <c r="L45"/>
  <c r="U58" i="2"/>
  <c r="F46" i="5" s="1"/>
  <c r="F45"/>
</calcChain>
</file>

<file path=xl/sharedStrings.xml><?xml version="1.0" encoding="utf-8"?>
<sst xmlns="http://schemas.openxmlformats.org/spreadsheetml/2006/main" count="65" uniqueCount="44">
  <si>
    <t>Trutenbrustfilets</t>
  </si>
  <si>
    <t>Butter</t>
  </si>
  <si>
    <t>Tomaten</t>
  </si>
  <si>
    <t>Toastbrot</t>
  </si>
  <si>
    <t>Senf</t>
  </si>
  <si>
    <t>Eier</t>
  </si>
  <si>
    <t>Eisbergsalat</t>
  </si>
  <si>
    <t>Total Kosten [CHF]</t>
  </si>
  <si>
    <t>pro Stück</t>
  </si>
  <si>
    <t>Kosten für Club-Sandwiches berechnen</t>
  </si>
  <si>
    <t>(je ca 100 g)</t>
  </si>
  <si>
    <t>Scheiben Brot</t>
  </si>
  <si>
    <t>(z.B. Graham)</t>
  </si>
  <si>
    <t>(ca 40 g)</t>
  </si>
  <si>
    <t>Blatt Eisbergsalat</t>
  </si>
  <si>
    <t>Einkauf</t>
  </si>
  <si>
    <t>Konfektion</t>
  </si>
  <si>
    <t>Paket zu</t>
  </si>
  <si>
    <t>Packung zu</t>
  </si>
  <si>
    <t>g</t>
  </si>
  <si>
    <t>Scheiben</t>
  </si>
  <si>
    <t>Glas/Tube mit</t>
  </si>
  <si>
    <t>Packung mit</t>
  </si>
  <si>
    <t>Eiern</t>
  </si>
  <si>
    <t>Preis [CHF]</t>
  </si>
  <si>
    <t>Packung / Laib, ca</t>
  </si>
  <si>
    <t xml:space="preserve">mathbuch 1 | LU 25 | Schulbuch | Aufgabe 1 </t>
  </si>
  <si>
    <t>Mengen für 2 Sandwiches</t>
  </si>
  <si>
    <t xml:space="preserve">www.mathbuch.info </t>
  </si>
  <si>
    <t>© Schulverlag plus AG / Klett und Balmer Verlag AG, 2013</t>
  </si>
  <si>
    <t>Tomate</t>
  </si>
  <si>
    <t>(ca 100 g)</t>
  </si>
  <si>
    <t>Menge</t>
  </si>
  <si>
    <t>kg</t>
  </si>
  <si>
    <t>Filets</t>
  </si>
  <si>
    <t>1 Salatkopf</t>
  </si>
  <si>
    <t>(reicht für für 25 Sandwiches)</t>
  </si>
  <si>
    <t>Trutenbrustfilet</t>
  </si>
  <si>
    <t>Brot</t>
  </si>
  <si>
    <t xml:space="preserve"> Kosten in CHF für x Sandwiches</t>
  </si>
  <si>
    <t>Total Kosten</t>
  </si>
  <si>
    <t>Kosten pro Stück</t>
  </si>
  <si>
    <t>In die gelben Zellen 
kannst du schreiben.</t>
  </si>
  <si>
    <t>Kosten für 
Club-Sandwiches 
darstellen</t>
  </si>
</sst>
</file>

<file path=xl/styles.xml><?xml version="1.0" encoding="utf-8"?>
<styleSheet xmlns="http://schemas.openxmlformats.org/spreadsheetml/2006/main">
  <numFmts count="2">
    <numFmt numFmtId="164" formatCode="##&quot; g&quot;"/>
    <numFmt numFmtId="165" formatCode="##&quot; EL&quot;"/>
  </numFmts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rgb="FF1F497D"/>
      </top>
      <bottom/>
      <diagonal/>
    </border>
    <border>
      <left/>
      <right/>
      <top/>
      <bottom style="thin">
        <color rgb="FF1F497D"/>
      </bottom>
      <diagonal/>
    </border>
    <border>
      <left style="thick">
        <color theme="0"/>
      </left>
      <right style="thin">
        <color theme="0"/>
      </right>
      <top style="thin">
        <color rgb="FF1F497D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2" borderId="0" xfId="0" applyFont="1" applyFill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3" fillId="6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0" fillId="6" borderId="0" xfId="0" applyFont="1" applyFill="1" applyAlignment="1">
      <alignment horizontal="left" vertical="center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164" fontId="8" fillId="5" borderId="3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164" fontId="11" fillId="5" borderId="0" xfId="0" applyNumberFormat="1" applyFont="1" applyFill="1" applyAlignment="1">
      <alignment vertical="center"/>
    </xf>
    <xf numFmtId="164" fontId="11" fillId="5" borderId="0" xfId="0" applyNumberFormat="1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164" fontId="11" fillId="5" borderId="2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0" fontId="10" fillId="6" borderId="7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5" fillId="0" borderId="0" xfId="0" applyFont="1" applyAlignment="1" applyProtection="1">
      <alignment horizontal="left"/>
    </xf>
    <xf numFmtId="0" fontId="13" fillId="0" borderId="0" xfId="0" applyFont="1" applyAlignment="1">
      <alignment horizontal="right" vertical="center"/>
    </xf>
    <xf numFmtId="165" fontId="11" fillId="4" borderId="0" xfId="0" applyNumberFormat="1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1" fontId="11" fillId="4" borderId="0" xfId="0" applyNumberFormat="1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7" fillId="3" borderId="10" xfId="0" applyNumberFormat="1" applyFont="1" applyFill="1" applyBorder="1" applyAlignment="1">
      <alignment vertical="center"/>
    </xf>
    <xf numFmtId="0" fontId="1" fillId="4" borderId="2" xfId="0" applyFont="1" applyFill="1" applyBorder="1"/>
    <xf numFmtId="0" fontId="1" fillId="5" borderId="2" xfId="0" applyFont="1" applyFill="1" applyBorder="1"/>
    <xf numFmtId="0" fontId="2" fillId="4" borderId="2" xfId="0" applyFont="1" applyFill="1" applyBorder="1"/>
    <xf numFmtId="0" fontId="8" fillId="5" borderId="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1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4" fontId="7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6" borderId="0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4" fontId="14" fillId="4" borderId="13" xfId="0" applyNumberFormat="1" applyFont="1" applyFill="1" applyBorder="1" applyAlignment="1">
      <alignment horizontal="right" vertical="center"/>
    </xf>
    <xf numFmtId="4" fontId="14" fillId="4" borderId="12" xfId="0" applyNumberFormat="1" applyFont="1" applyFill="1" applyBorder="1" applyAlignment="1">
      <alignment horizontal="right" vertical="center"/>
    </xf>
    <xf numFmtId="4" fontId="14" fillId="5" borderId="11" xfId="0" applyNumberFormat="1" applyFont="1" applyFill="1" applyBorder="1" applyAlignment="1">
      <alignment horizontal="right" vertical="center"/>
    </xf>
    <xf numFmtId="4" fontId="14" fillId="5" borderId="12" xfId="0" applyNumberFormat="1" applyFont="1" applyFill="1" applyBorder="1" applyAlignment="1">
      <alignment horizontal="right" vertical="center"/>
    </xf>
    <xf numFmtId="4" fontId="14" fillId="4" borderId="15" xfId="0" applyNumberFormat="1" applyFont="1" applyFill="1" applyBorder="1" applyAlignment="1">
      <alignment horizontal="right" vertical="center"/>
    </xf>
    <xf numFmtId="4" fontId="14" fillId="4" borderId="11" xfId="0" applyNumberFormat="1" applyFont="1" applyFill="1" applyBorder="1" applyAlignment="1">
      <alignment horizontal="right" vertical="center"/>
    </xf>
    <xf numFmtId="4" fontId="15" fillId="5" borderId="17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horizontal="right" vertical="center"/>
    </xf>
    <xf numFmtId="4" fontId="7" fillId="4" borderId="11" xfId="0" applyNumberFormat="1" applyFont="1" applyFill="1" applyBorder="1" applyAlignment="1">
      <alignment horizontal="right" vertical="center"/>
    </xf>
    <xf numFmtId="4" fontId="8" fillId="4" borderId="12" xfId="0" applyNumberFormat="1" applyFont="1" applyFill="1" applyBorder="1" applyAlignment="1">
      <alignment horizontal="right" vertical="center"/>
    </xf>
    <xf numFmtId="4" fontId="7" fillId="4" borderId="12" xfId="0" applyNumberFormat="1" applyFont="1" applyFill="1" applyBorder="1" applyAlignment="1">
      <alignment horizontal="right" vertical="center"/>
    </xf>
    <xf numFmtId="4" fontId="8" fillId="4" borderId="11" xfId="0" applyNumberFormat="1" applyFont="1" applyFill="1" applyBorder="1" applyAlignment="1">
      <alignment horizontal="right" vertical="center"/>
    </xf>
    <xf numFmtId="4" fontId="15" fillId="5" borderId="18" xfId="0" applyNumberFormat="1" applyFont="1" applyFill="1" applyBorder="1" applyAlignment="1">
      <alignment horizontal="right" vertical="center"/>
    </xf>
    <xf numFmtId="0" fontId="15" fillId="5" borderId="12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1F497D"/>
      <color rgb="FF3399FF"/>
      <color rgb="FF99CCFF"/>
      <color rgb="FFFFFFCC"/>
      <color rgb="FF66CCFF"/>
      <color rgb="FFCCECFF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plotArea>
      <c:layout>
        <c:manualLayout>
          <c:layoutTarget val="inner"/>
          <c:xMode val="edge"/>
          <c:yMode val="edge"/>
          <c:x val="3.8984852725340156E-2"/>
          <c:y val="4.1577060931899654E-2"/>
          <c:w val="0.93771889048303181"/>
          <c:h val="0.86420991768552335"/>
        </c:manualLayout>
      </c:layout>
      <c:scatterChart>
        <c:scatterStyle val="lineMarker"/>
        <c:ser>
          <c:idx val="0"/>
          <c:order val="0"/>
          <c:xVal>
            <c:numRef>
              <c:f>'Graphische Darstellung'!$C$37:$AZ$37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'Graphische Darstellung'!$C$38:$AZ$38</c:f>
            </c:numRef>
          </c:yVal>
        </c:ser>
        <c:ser>
          <c:idx val="1"/>
          <c:order val="1"/>
          <c:xVal>
            <c:numRef>
              <c:f>'Graphische Darstellung'!$C$37:$AZ$37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'Graphische Darstellung'!$C$39:$AZ$39</c:f>
            </c:numRef>
          </c:yVal>
        </c:ser>
        <c:ser>
          <c:idx val="2"/>
          <c:order val="2"/>
          <c:xVal>
            <c:numRef>
              <c:f>'Graphische Darstellung'!$C$37:$AZ$37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'Graphische Darstellung'!$C$40:$AZ$40</c:f>
            </c:numRef>
          </c:yVal>
        </c:ser>
        <c:ser>
          <c:idx val="3"/>
          <c:order val="3"/>
          <c:xVal>
            <c:numRef>
              <c:f>'Graphische Darstellung'!$C$37:$AZ$37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'Graphische Darstellung'!$C$41:$AZ$41</c:f>
            </c:numRef>
          </c:yVal>
        </c:ser>
        <c:ser>
          <c:idx val="4"/>
          <c:order val="4"/>
          <c:xVal>
            <c:numRef>
              <c:f>'Graphische Darstellung'!$C$37:$AZ$37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'Graphische Darstellung'!$C$42:$AZ$42</c:f>
            </c:numRef>
          </c:yVal>
        </c:ser>
        <c:ser>
          <c:idx val="5"/>
          <c:order val="5"/>
          <c:xVal>
            <c:numRef>
              <c:f>'Graphische Darstellung'!$C$37:$AZ$37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'Graphische Darstellung'!$C$43:$AZ$43</c:f>
            </c:numRef>
          </c:yVal>
        </c:ser>
        <c:ser>
          <c:idx val="6"/>
          <c:order val="6"/>
          <c:xVal>
            <c:numRef>
              <c:f>'Graphische Darstellung'!$C$37:$AZ$37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'Graphische Darstellung'!$C$44:$AZ$44</c:f>
            </c:numRef>
          </c:yVal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3399FF"/>
              </a:solidFill>
              <a:ln w="12700">
                <a:solidFill>
                  <a:srgbClr val="1F497D"/>
                </a:solidFill>
              </a:ln>
            </c:spPr>
          </c:marker>
          <c:xVal>
            <c:numRef>
              <c:f>'Graphische Darstellung'!$C$37:$AZ$37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'Graphische Darstellung'!$C$45:$AZ$45</c:f>
              <c:numCache>
                <c:formatCode>0.00</c:formatCode>
                <c:ptCount val="50"/>
                <c:pt idx="0">
                  <c:v>31.5</c:v>
                </c:pt>
                <c:pt idx="1">
                  <c:v>31.5</c:v>
                </c:pt>
                <c:pt idx="2">
                  <c:v>31.5</c:v>
                </c:pt>
                <c:pt idx="3">
                  <c:v>31.5</c:v>
                </c:pt>
                <c:pt idx="4">
                  <c:v>40.300000000000004</c:v>
                </c:pt>
                <c:pt idx="5">
                  <c:v>40.300000000000004</c:v>
                </c:pt>
                <c:pt idx="6">
                  <c:v>44.900000000000006</c:v>
                </c:pt>
                <c:pt idx="7">
                  <c:v>44.900000000000006</c:v>
                </c:pt>
                <c:pt idx="8">
                  <c:v>57.2</c:v>
                </c:pt>
                <c:pt idx="9">
                  <c:v>57.2</c:v>
                </c:pt>
                <c:pt idx="10">
                  <c:v>57.2</c:v>
                </c:pt>
                <c:pt idx="11">
                  <c:v>57.2</c:v>
                </c:pt>
                <c:pt idx="12">
                  <c:v>70.599999999999994</c:v>
                </c:pt>
                <c:pt idx="13">
                  <c:v>70.599999999999994</c:v>
                </c:pt>
                <c:pt idx="14">
                  <c:v>70.599999999999994</c:v>
                </c:pt>
                <c:pt idx="15">
                  <c:v>70.599999999999994</c:v>
                </c:pt>
                <c:pt idx="16">
                  <c:v>82.899999999999991</c:v>
                </c:pt>
                <c:pt idx="17">
                  <c:v>82.899999999999991</c:v>
                </c:pt>
                <c:pt idx="18">
                  <c:v>91</c:v>
                </c:pt>
                <c:pt idx="19">
                  <c:v>91</c:v>
                </c:pt>
                <c:pt idx="20">
                  <c:v>108.4</c:v>
                </c:pt>
                <c:pt idx="21">
                  <c:v>108.4</c:v>
                </c:pt>
                <c:pt idx="22">
                  <c:v>108.4</c:v>
                </c:pt>
                <c:pt idx="23">
                  <c:v>108.4</c:v>
                </c:pt>
                <c:pt idx="24">
                  <c:v>125.3</c:v>
                </c:pt>
                <c:pt idx="25">
                  <c:v>127.8</c:v>
                </c:pt>
                <c:pt idx="26">
                  <c:v>127.8</c:v>
                </c:pt>
                <c:pt idx="27">
                  <c:v>127.8</c:v>
                </c:pt>
                <c:pt idx="28">
                  <c:v>136.6</c:v>
                </c:pt>
                <c:pt idx="29">
                  <c:v>136.6</c:v>
                </c:pt>
                <c:pt idx="30">
                  <c:v>141.19999999999999</c:v>
                </c:pt>
                <c:pt idx="31">
                  <c:v>141.19999999999999</c:v>
                </c:pt>
                <c:pt idx="32">
                  <c:v>153.5</c:v>
                </c:pt>
                <c:pt idx="33">
                  <c:v>153.5</c:v>
                </c:pt>
                <c:pt idx="34">
                  <c:v>153.5</c:v>
                </c:pt>
                <c:pt idx="35">
                  <c:v>153.5</c:v>
                </c:pt>
                <c:pt idx="36">
                  <c:v>170.39999999999998</c:v>
                </c:pt>
                <c:pt idx="37">
                  <c:v>170.39999999999998</c:v>
                </c:pt>
                <c:pt idx="38">
                  <c:v>170.39999999999998</c:v>
                </c:pt>
                <c:pt idx="39">
                  <c:v>170.39999999999998</c:v>
                </c:pt>
                <c:pt idx="40">
                  <c:v>191.3</c:v>
                </c:pt>
                <c:pt idx="41">
                  <c:v>191.3</c:v>
                </c:pt>
                <c:pt idx="42">
                  <c:v>195.90000000000003</c:v>
                </c:pt>
                <c:pt idx="43">
                  <c:v>195.90000000000003</c:v>
                </c:pt>
                <c:pt idx="44">
                  <c:v>204.7</c:v>
                </c:pt>
                <c:pt idx="45">
                  <c:v>204.7</c:v>
                </c:pt>
                <c:pt idx="46">
                  <c:v>204.7</c:v>
                </c:pt>
                <c:pt idx="47">
                  <c:v>204.7</c:v>
                </c:pt>
                <c:pt idx="48">
                  <c:v>221.60000000000002</c:v>
                </c:pt>
                <c:pt idx="49">
                  <c:v>221.60000000000002</c:v>
                </c:pt>
              </c:numCache>
            </c:numRef>
          </c:yVal>
        </c:ser>
        <c:axId val="104093952"/>
        <c:axId val="104105088"/>
      </c:scatterChart>
      <c:valAx>
        <c:axId val="104093952"/>
        <c:scaling>
          <c:orientation val="minMax"/>
          <c:max val="58"/>
          <c:min val="0"/>
        </c:scaling>
        <c:axPos val="b"/>
        <c:majorGridlines/>
        <c:title>
          <c:tx>
            <c:rich>
              <a:bodyPr/>
              <a:lstStyle/>
              <a:p>
                <a:pPr algn="r">
                  <a:defRPr/>
                </a:pPr>
                <a:r>
                  <a:rPr lang="de-CH">
                    <a:latin typeface="Arial" pitchFamily="34" charset="0"/>
                    <a:cs typeface="Arial" pitchFamily="34" charset="0"/>
                  </a:rPr>
                  <a:t>Anzahl</a:t>
                </a:r>
                <a:r>
                  <a:rPr lang="de-CH" baseline="0">
                    <a:latin typeface="Arial" pitchFamily="34" charset="0"/>
                    <a:cs typeface="Arial" pitchFamily="34" charset="0"/>
                  </a:rPr>
                  <a:t> Sandwiches</a:t>
                </a:r>
                <a:endParaRPr lang="de-CH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8563479870911217"/>
              <c:y val="0.95372526044064532"/>
            </c:manualLayout>
          </c:layout>
        </c:title>
        <c:numFmt formatCode="#,##0" sourceLinked="0"/>
        <c:tickLblPos val="nextTo"/>
        <c:spPr>
          <a:ln w="19050">
            <a:solidFill>
              <a:schemeClr val="tx1"/>
            </a:solidFill>
            <a:tailEnd type="triangle"/>
          </a:ln>
        </c:spPr>
        <c:txPr>
          <a:bodyPr/>
          <a:lstStyle/>
          <a:p>
            <a:pPr>
              <a:defRPr b="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04105088"/>
        <c:crosses val="autoZero"/>
        <c:crossBetween val="midCat"/>
        <c:majorUnit val="5"/>
      </c:valAx>
      <c:valAx>
        <c:axId val="104105088"/>
        <c:scaling>
          <c:orientation val="minMax"/>
          <c:max val="268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Kosten [CHF]</a:t>
                </a:r>
              </a:p>
            </c:rich>
          </c:tx>
          <c:layout>
            <c:manualLayout>
              <c:xMode val="edge"/>
              <c:yMode val="edge"/>
              <c:x val="2.6184459815087845E-3"/>
              <c:y val="1.3529149977748109E-3"/>
            </c:manualLayout>
          </c:layout>
        </c:title>
        <c:numFmt formatCode="0" sourceLinked="0"/>
        <c:tickLblPos val="nextTo"/>
        <c:spPr>
          <a:ln w="19050">
            <a:solidFill>
              <a:schemeClr val="tx1"/>
            </a:solidFill>
            <a:tailEnd type="triangle"/>
          </a:ln>
        </c:spPr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04093952"/>
        <c:crosses val="autoZero"/>
        <c:crossBetween val="midCat"/>
        <c:majorUnit val="20"/>
      </c:valAx>
      <c:spPr>
        <a:ln>
          <a:noFill/>
        </a:ln>
      </c:spPr>
    </c:plotArea>
    <c:plotVisOnly val="1"/>
  </c:chart>
  <c:spPr>
    <a:noFill/>
    <a:ln>
      <a:noFill/>
    </a:ln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3</xdr:row>
      <xdr:rowOff>47627</xdr:rowOff>
    </xdr:from>
    <xdr:to>
      <xdr:col>15</xdr:col>
      <xdr:colOff>466724</xdr:colOff>
      <xdr:row>18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B1:JV147"/>
  <sheetViews>
    <sheetView showGridLines="0" showRowColHeaders="0" tabSelected="1" zoomScaleNormal="100" workbookViewId="0">
      <selection activeCell="I10" sqref="I10"/>
    </sheetView>
  </sheetViews>
  <sheetFormatPr baseColWidth="10" defaultRowHeight="15"/>
  <cols>
    <col min="1" max="1" width="4.7109375" customWidth="1"/>
    <col min="2" max="2" width="1.7109375" customWidth="1"/>
    <col min="3" max="3" width="6.85546875" customWidth="1"/>
    <col min="4" max="4" width="1.7109375" customWidth="1"/>
    <col min="7" max="8" width="1.7109375" customWidth="1"/>
    <col min="10" max="10" width="0.85546875" customWidth="1"/>
    <col min="11" max="11" width="1.7109375" customWidth="1"/>
    <col min="12" max="12" width="15.5703125" customWidth="1"/>
    <col min="13" max="13" width="0.85546875" customWidth="1"/>
    <col min="14" max="14" width="15.7109375" customWidth="1"/>
    <col min="15" max="15" width="1.7109375" customWidth="1"/>
    <col min="16" max="16" width="9.7109375" customWidth="1"/>
    <col min="17" max="17" width="21.7109375" customWidth="1"/>
    <col min="18" max="23" width="9.7109375" customWidth="1"/>
  </cols>
  <sheetData>
    <row r="1" spans="2:28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</row>
    <row r="2" spans="2:282">
      <c r="B2" s="7" t="s">
        <v>26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</row>
    <row r="3" spans="2:28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</row>
    <row r="4" spans="2:282" s="9" customFormat="1" ht="23.25">
      <c r="B4" s="8" t="s">
        <v>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76" t="s">
        <v>42</v>
      </c>
      <c r="R4" s="10"/>
      <c r="S4" s="6"/>
      <c r="T4" s="6"/>
      <c r="U4" s="6"/>
      <c r="V4" s="6"/>
      <c r="W4" s="6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</row>
    <row r="5" spans="2:282" ht="23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7"/>
      <c r="R5" s="10"/>
      <c r="S5" s="8"/>
      <c r="T5" s="8"/>
      <c r="U5" s="8"/>
      <c r="V5" s="8"/>
      <c r="W5" s="8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</row>
    <row r="6" spans="2:282" ht="1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</row>
    <row r="7" spans="2:282" s="14" customFormat="1" ht="24" customHeight="1">
      <c r="B7" s="12"/>
      <c r="C7" s="13"/>
      <c r="D7" s="12"/>
      <c r="E7" s="12"/>
      <c r="F7" s="12"/>
      <c r="G7" s="31"/>
      <c r="H7" s="26"/>
      <c r="I7" s="26" t="s">
        <v>15</v>
      </c>
      <c r="J7" s="26"/>
      <c r="K7" s="26"/>
      <c r="L7" s="26"/>
      <c r="M7" s="26"/>
      <c r="N7" s="26"/>
      <c r="O7" s="26"/>
      <c r="P7" s="12"/>
      <c r="Q7" s="70"/>
      <c r="R7" s="68" t="s">
        <v>39</v>
      </c>
      <c r="S7" s="69"/>
      <c r="T7" s="69"/>
      <c r="U7" s="69"/>
      <c r="V7" s="69"/>
      <c r="W7" s="69"/>
      <c r="X7" s="56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</row>
    <row r="8" spans="2:282" s="14" customFormat="1" ht="24" customHeight="1">
      <c r="B8" s="20"/>
      <c r="C8" s="78" t="s">
        <v>27</v>
      </c>
      <c r="D8" s="78"/>
      <c r="E8" s="78"/>
      <c r="F8" s="78"/>
      <c r="G8" s="79"/>
      <c r="H8" s="43"/>
      <c r="I8" s="44" t="s">
        <v>16</v>
      </c>
      <c r="J8" s="44"/>
      <c r="K8" s="44"/>
      <c r="L8" s="45"/>
      <c r="M8" s="44"/>
      <c r="N8" s="55" t="s">
        <v>24</v>
      </c>
      <c r="O8" s="44"/>
      <c r="P8" s="12"/>
      <c r="Q8" s="70"/>
      <c r="R8" s="57">
        <v>2</v>
      </c>
      <c r="S8" s="57">
        <v>5</v>
      </c>
      <c r="T8" s="57">
        <v>10</v>
      </c>
      <c r="U8" s="57">
        <v>20</v>
      </c>
      <c r="V8" s="57">
        <v>30</v>
      </c>
      <c r="W8" s="57">
        <v>50</v>
      </c>
      <c r="X8" s="56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</row>
    <row r="9" spans="2:282" s="16" customFormat="1" ht="18" customHeight="1">
      <c r="B9" s="17"/>
      <c r="C9" s="22">
        <v>2</v>
      </c>
      <c r="D9" s="23"/>
      <c r="E9" s="22" t="s">
        <v>0</v>
      </c>
      <c r="F9" s="22"/>
      <c r="G9" s="27"/>
      <c r="H9" s="32"/>
      <c r="I9" s="33" t="s">
        <v>17</v>
      </c>
      <c r="J9" s="33"/>
      <c r="K9" s="33"/>
      <c r="L9" s="34"/>
      <c r="M9" s="33"/>
      <c r="N9" s="33"/>
      <c r="O9" s="33"/>
      <c r="P9" s="15"/>
      <c r="Q9" s="80" t="s">
        <v>37</v>
      </c>
      <c r="R9" s="89">
        <f>IF(OR(ISBLANK($N$10)=TRUE,ISBLANK($I$10)=TRUE,$I$10=0),"",INT((R$8+($I$10-1))/$I$10)*$N$10)</f>
        <v>8.8000000000000007</v>
      </c>
      <c r="S9" s="85">
        <f t="shared" ref="S9:W9" si="0">IF(OR(ISBLANK($N$10)=TRUE,ISBLANK($I$10)=TRUE,$I$10=0),"",INT((S$8+($I$10-1))/$I$10)*$N$10)</f>
        <v>17.600000000000001</v>
      </c>
      <c r="T9" s="85">
        <f t="shared" si="0"/>
        <v>26.400000000000002</v>
      </c>
      <c r="U9" s="85">
        <f t="shared" si="0"/>
        <v>44</v>
      </c>
      <c r="V9" s="85">
        <f t="shared" si="0"/>
        <v>70.400000000000006</v>
      </c>
      <c r="W9" s="85">
        <f t="shared" si="0"/>
        <v>114.4</v>
      </c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</row>
    <row r="10" spans="2:282" s="16" customFormat="1" ht="18" customHeight="1">
      <c r="B10" s="17"/>
      <c r="C10" s="22"/>
      <c r="D10" s="23"/>
      <c r="E10" s="22" t="s">
        <v>10</v>
      </c>
      <c r="F10" s="22"/>
      <c r="G10" s="27"/>
      <c r="H10" s="17"/>
      <c r="I10" s="72">
        <v>4</v>
      </c>
      <c r="J10" s="17"/>
      <c r="K10" s="46" t="s">
        <v>34</v>
      </c>
      <c r="L10" s="28"/>
      <c r="M10" s="17"/>
      <c r="N10" s="74">
        <v>8.8000000000000007</v>
      </c>
      <c r="O10" s="17"/>
      <c r="P10" s="15"/>
      <c r="Q10" s="80"/>
      <c r="R10" s="90"/>
      <c r="S10" s="86"/>
      <c r="T10" s="86"/>
      <c r="U10" s="86"/>
      <c r="V10" s="86"/>
      <c r="W10" s="86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</row>
    <row r="11" spans="2:282" s="16" customFormat="1" ht="3.95" customHeight="1">
      <c r="B11" s="17"/>
      <c r="C11" s="24"/>
      <c r="D11" s="25"/>
      <c r="E11" s="24"/>
      <c r="F11" s="24"/>
      <c r="G11" s="27"/>
      <c r="H11" s="17"/>
      <c r="I11" s="17"/>
      <c r="J11" s="17"/>
      <c r="K11" s="17"/>
      <c r="L11" s="28"/>
      <c r="M11" s="17"/>
      <c r="N11" s="17"/>
      <c r="O11" s="17"/>
      <c r="P11" s="15"/>
      <c r="Q11" s="58"/>
      <c r="R11" s="62"/>
      <c r="S11" s="63"/>
      <c r="T11" s="63"/>
      <c r="U11" s="63"/>
      <c r="V11" s="63"/>
      <c r="W11" s="63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</row>
    <row r="12" spans="2:282" s="16" customFormat="1" ht="18" customHeight="1">
      <c r="B12" s="35"/>
      <c r="C12" s="36">
        <v>20</v>
      </c>
      <c r="D12" s="37"/>
      <c r="E12" s="38" t="s">
        <v>1</v>
      </c>
      <c r="F12" s="38"/>
      <c r="G12" s="39"/>
      <c r="H12" s="19"/>
      <c r="I12" s="19" t="s">
        <v>18</v>
      </c>
      <c r="J12" s="19"/>
      <c r="K12" s="19"/>
      <c r="L12" s="29"/>
      <c r="M12" s="19"/>
      <c r="N12" s="19"/>
      <c r="O12" s="19"/>
      <c r="P12" s="15"/>
      <c r="Q12" s="81" t="s">
        <v>1</v>
      </c>
      <c r="R12" s="87">
        <f>IF(OR(ISBLANK($N$13)=TRUE,ISBLANK($I$13)=TRUE,$I$13=0),"",INT((10*R$8+($I$13-10))/$I$13)*$N$13)</f>
        <v>3.8</v>
      </c>
      <c r="S12" s="88">
        <f t="shared" ref="S12:W12" si="1">IF(OR(ISBLANK($N$13)=TRUE,ISBLANK($I$13)=TRUE,$I$13=0),"",INT((10*S$8+($I$13-10))/$I$13)*$N$13)</f>
        <v>3.8</v>
      </c>
      <c r="T12" s="88">
        <f t="shared" si="1"/>
        <v>3.8</v>
      </c>
      <c r="U12" s="88">
        <f t="shared" si="1"/>
        <v>3.8</v>
      </c>
      <c r="V12" s="88">
        <f t="shared" si="1"/>
        <v>7.6</v>
      </c>
      <c r="W12" s="88">
        <f t="shared" si="1"/>
        <v>11.399999999999999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</row>
    <row r="13" spans="2:282" s="16" customFormat="1" ht="18" customHeight="1">
      <c r="B13" s="35"/>
      <c r="C13" s="36"/>
      <c r="D13" s="37"/>
      <c r="E13" s="38"/>
      <c r="F13" s="38"/>
      <c r="G13" s="39"/>
      <c r="H13" s="19"/>
      <c r="I13" s="73">
        <v>200</v>
      </c>
      <c r="J13" s="19"/>
      <c r="K13" s="47"/>
      <c r="L13" s="29"/>
      <c r="M13" s="19"/>
      <c r="N13" s="74">
        <v>3.8</v>
      </c>
      <c r="O13" s="19"/>
      <c r="P13" s="15"/>
      <c r="Q13" s="81"/>
      <c r="R13" s="87"/>
      <c r="S13" s="88"/>
      <c r="T13" s="88"/>
      <c r="U13" s="88"/>
      <c r="V13" s="88"/>
      <c r="W13" s="88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</row>
    <row r="14" spans="2:282" s="16" customFormat="1" ht="3.95" customHeight="1">
      <c r="B14" s="35"/>
      <c r="C14" s="36"/>
      <c r="D14" s="37"/>
      <c r="E14" s="36"/>
      <c r="F14" s="36"/>
      <c r="G14" s="40"/>
      <c r="H14" s="18"/>
      <c r="I14" s="18"/>
      <c r="J14" s="18"/>
      <c r="K14" s="18"/>
      <c r="L14" s="30"/>
      <c r="M14" s="18"/>
      <c r="N14" s="18"/>
      <c r="O14" s="18"/>
      <c r="P14" s="15"/>
      <c r="Q14" s="59"/>
      <c r="R14" s="64"/>
      <c r="S14" s="65"/>
      <c r="T14" s="65"/>
      <c r="U14" s="65"/>
      <c r="V14" s="65"/>
      <c r="W14" s="6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</row>
    <row r="15" spans="2:282" s="16" customFormat="1" ht="18" customHeight="1">
      <c r="B15" s="21"/>
      <c r="C15" s="53">
        <v>1</v>
      </c>
      <c r="D15" s="22"/>
      <c r="E15" s="22" t="s">
        <v>30</v>
      </c>
      <c r="F15" s="22"/>
      <c r="G15" s="41"/>
      <c r="H15" s="17"/>
      <c r="I15" s="17" t="s">
        <v>32</v>
      </c>
      <c r="J15" s="17"/>
      <c r="K15" s="17"/>
      <c r="L15" s="28"/>
      <c r="M15" s="17"/>
      <c r="N15" s="17"/>
      <c r="O15" s="22"/>
      <c r="P15" s="15"/>
      <c r="Q15" s="80" t="s">
        <v>2</v>
      </c>
      <c r="R15" s="96">
        <f>IF(OR(ISBLANK($N$16)=TRUE,ISBLANK($I$16)=TRUE,$I$16=0),"",INT((R$8+(20*$I$16-1))/($I$16*20))*$N$16)</f>
        <v>4.8</v>
      </c>
      <c r="S15" s="94">
        <f t="shared" ref="S15:W15" si="2">IF(OR(ISBLANK($N$16)=TRUE,ISBLANK($I$16)=TRUE,$I$16=0),"",INT((S$8+(20*$I$16-1))/($I$16*20))*$N$16)</f>
        <v>4.8</v>
      </c>
      <c r="T15" s="94">
        <f t="shared" si="2"/>
        <v>4.8</v>
      </c>
      <c r="U15" s="94">
        <f t="shared" si="2"/>
        <v>4.8</v>
      </c>
      <c r="V15" s="94">
        <f t="shared" si="2"/>
        <v>9.6</v>
      </c>
      <c r="W15" s="94">
        <f t="shared" si="2"/>
        <v>14.399999999999999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</row>
    <row r="16" spans="2:282" s="16" customFormat="1" ht="18" customHeight="1">
      <c r="B16" s="21"/>
      <c r="C16" s="22"/>
      <c r="D16" s="22"/>
      <c r="E16" s="22" t="s">
        <v>31</v>
      </c>
      <c r="F16" s="22"/>
      <c r="G16" s="41"/>
      <c r="H16" s="17"/>
      <c r="I16" s="72">
        <v>1</v>
      </c>
      <c r="J16" s="17"/>
      <c r="K16" s="46" t="s">
        <v>33</v>
      </c>
      <c r="L16" s="28"/>
      <c r="M16" s="17"/>
      <c r="N16" s="74">
        <v>4.8</v>
      </c>
      <c r="O16" s="22"/>
      <c r="P16" s="15"/>
      <c r="Q16" s="80"/>
      <c r="R16" s="96"/>
      <c r="S16" s="94"/>
      <c r="T16" s="94"/>
      <c r="U16" s="94"/>
      <c r="V16" s="94"/>
      <c r="W16" s="94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</row>
    <row r="17" spans="2:282" s="16" customFormat="1" ht="3.95" customHeight="1">
      <c r="B17" s="21"/>
      <c r="C17" s="22"/>
      <c r="D17" s="22"/>
      <c r="E17" s="22"/>
      <c r="F17" s="22"/>
      <c r="G17" s="41"/>
      <c r="H17" s="17"/>
      <c r="I17" s="17"/>
      <c r="J17" s="17"/>
      <c r="K17" s="17"/>
      <c r="L17" s="28"/>
      <c r="M17" s="17"/>
      <c r="N17" s="17"/>
      <c r="O17" s="22"/>
      <c r="P17" s="15"/>
      <c r="Q17" s="60"/>
      <c r="R17" s="62"/>
      <c r="S17" s="63"/>
      <c r="T17" s="63"/>
      <c r="U17" s="63"/>
      <c r="V17" s="63"/>
      <c r="W17" s="63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</row>
    <row r="18" spans="2:282" s="16" customFormat="1" ht="18" customHeight="1">
      <c r="B18" s="42"/>
      <c r="C18" s="38">
        <v>4</v>
      </c>
      <c r="D18" s="38"/>
      <c r="E18" s="38" t="s">
        <v>11</v>
      </c>
      <c r="F18" s="38"/>
      <c r="G18" s="39"/>
      <c r="H18" s="19"/>
      <c r="I18" s="19" t="s">
        <v>25</v>
      </c>
      <c r="J18" s="19"/>
      <c r="K18" s="19"/>
      <c r="L18" s="29"/>
      <c r="M18" s="19"/>
      <c r="N18" s="19"/>
      <c r="O18" s="19"/>
      <c r="P18" s="15"/>
      <c r="Q18" s="81" t="s">
        <v>38</v>
      </c>
      <c r="R18" s="87">
        <f>IF(OR(ISBLANK($N$19)=TRUE,ISBLANK($I$19)=TRUE,$I$19=0),"",INT((2*R$8+($I$19-2))/$I$19)*$N$19)</f>
        <v>3.5</v>
      </c>
      <c r="S18" s="88">
        <f t="shared" ref="S18:W18" si="3">IF(OR(ISBLANK($N$19)=TRUE,ISBLANK($I$19)=TRUE,$I$19=0),"",INT((2*S$8+($I$19-2))/$I$19)*$N$19)</f>
        <v>3.5</v>
      </c>
      <c r="T18" s="88">
        <f t="shared" si="3"/>
        <v>7</v>
      </c>
      <c r="U18" s="88">
        <f t="shared" si="3"/>
        <v>10.5</v>
      </c>
      <c r="V18" s="88">
        <f t="shared" si="3"/>
        <v>14</v>
      </c>
      <c r="W18" s="88">
        <f t="shared" si="3"/>
        <v>24.5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</row>
    <row r="19" spans="2:282" s="16" customFormat="1" ht="18" customHeight="1">
      <c r="B19" s="42"/>
      <c r="C19" s="38"/>
      <c r="D19" s="38"/>
      <c r="E19" s="38" t="s">
        <v>12</v>
      </c>
      <c r="F19" s="38"/>
      <c r="G19" s="39"/>
      <c r="H19" s="19"/>
      <c r="I19" s="72">
        <v>16</v>
      </c>
      <c r="J19" s="19"/>
      <c r="K19" s="47" t="s">
        <v>20</v>
      </c>
      <c r="L19" s="29"/>
      <c r="M19" s="19"/>
      <c r="N19" s="74">
        <v>3.5</v>
      </c>
      <c r="O19" s="54"/>
      <c r="P19" s="15"/>
      <c r="Q19" s="81"/>
      <c r="R19" s="87"/>
      <c r="S19" s="88"/>
      <c r="T19" s="88"/>
      <c r="U19" s="88"/>
      <c r="V19" s="88"/>
      <c r="W19" s="88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</row>
    <row r="20" spans="2:282" s="51" customFormat="1" ht="3.95" customHeight="1">
      <c r="B20" s="42"/>
      <c r="C20" s="38"/>
      <c r="D20" s="38"/>
      <c r="E20" s="38"/>
      <c r="F20" s="38"/>
      <c r="G20" s="39"/>
      <c r="H20" s="19"/>
      <c r="I20" s="19"/>
      <c r="J20" s="19"/>
      <c r="K20" s="19"/>
      <c r="L20" s="29"/>
      <c r="M20" s="19"/>
      <c r="N20" s="19"/>
      <c r="O20" s="54"/>
      <c r="P20" s="15"/>
      <c r="Q20" s="61"/>
      <c r="R20" s="64"/>
      <c r="S20" s="65"/>
      <c r="T20" s="65"/>
      <c r="U20" s="65"/>
      <c r="V20" s="65"/>
      <c r="W20" s="65"/>
      <c r="X20" s="15"/>
      <c r="Y20" s="15"/>
      <c r="Z20" s="15"/>
      <c r="AA20" s="15"/>
      <c r="AB20" s="15"/>
      <c r="AC20" s="15"/>
      <c r="AD20" s="15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</row>
    <row r="21" spans="2:282" s="16" customFormat="1" ht="18" customHeight="1">
      <c r="B21" s="21"/>
      <c r="C21" s="50">
        <v>2</v>
      </c>
      <c r="D21" s="22"/>
      <c r="E21" s="22" t="s">
        <v>4</v>
      </c>
      <c r="F21" s="22"/>
      <c r="G21" s="41"/>
      <c r="H21" s="17"/>
      <c r="I21" s="17" t="s">
        <v>21</v>
      </c>
      <c r="J21" s="17"/>
      <c r="K21" s="17"/>
      <c r="L21" s="28"/>
      <c r="M21" s="17"/>
      <c r="N21" s="17"/>
      <c r="O21" s="24"/>
      <c r="P21" s="15"/>
      <c r="Q21" s="80" t="s">
        <v>4</v>
      </c>
      <c r="R21" s="96">
        <f>IF(OR(ISBLANK($N$22)=TRUE,ISBLANK($I$22)=TRUE,$I$22=0),"",INT((20*R$8+($I$22-20))/$I$22)*$N$22)</f>
        <v>3.5</v>
      </c>
      <c r="S21" s="94">
        <f t="shared" ref="S21:W21" si="4">IF(OR(ISBLANK($N$22)=TRUE,ISBLANK($I$22)=TRUE,$I$22=0),"",INT((20*S$8+($I$22-20))/$I$22)*$N$22)</f>
        <v>3.5</v>
      </c>
      <c r="T21" s="94">
        <f t="shared" si="4"/>
        <v>3.5</v>
      </c>
      <c r="U21" s="94">
        <f t="shared" si="4"/>
        <v>7</v>
      </c>
      <c r="V21" s="94">
        <f t="shared" si="4"/>
        <v>7</v>
      </c>
      <c r="W21" s="94">
        <f t="shared" si="4"/>
        <v>10.5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</row>
    <row r="22" spans="2:282" s="16" customFormat="1" ht="18" customHeight="1">
      <c r="B22" s="21"/>
      <c r="C22" s="22"/>
      <c r="D22" s="22"/>
      <c r="E22" s="22" t="s">
        <v>13</v>
      </c>
      <c r="F22" s="22"/>
      <c r="G22" s="41"/>
      <c r="H22" s="17"/>
      <c r="I22" s="72">
        <v>360</v>
      </c>
      <c r="J22" s="17"/>
      <c r="K22" s="46" t="s">
        <v>19</v>
      </c>
      <c r="L22" s="28"/>
      <c r="M22" s="17"/>
      <c r="N22" s="74">
        <v>3.5</v>
      </c>
      <c r="O22" s="17"/>
      <c r="P22" s="15"/>
      <c r="Q22" s="80"/>
      <c r="R22" s="96"/>
      <c r="S22" s="94"/>
      <c r="T22" s="94"/>
      <c r="U22" s="94"/>
      <c r="V22" s="94"/>
      <c r="W22" s="94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</row>
    <row r="23" spans="2:282" s="51" customFormat="1" ht="3.95" customHeight="1">
      <c r="B23" s="21"/>
      <c r="C23" s="22"/>
      <c r="D23" s="22"/>
      <c r="E23" s="22"/>
      <c r="F23" s="22"/>
      <c r="G23" s="41"/>
      <c r="H23" s="17"/>
      <c r="I23" s="17"/>
      <c r="J23" s="17"/>
      <c r="K23" s="17"/>
      <c r="L23" s="28"/>
      <c r="M23" s="17"/>
      <c r="N23" s="17"/>
      <c r="O23" s="17"/>
      <c r="P23" s="15"/>
      <c r="Q23" s="27"/>
      <c r="R23" s="62"/>
      <c r="S23" s="63"/>
      <c r="T23" s="63"/>
      <c r="U23" s="63"/>
      <c r="V23" s="63"/>
      <c r="W23" s="63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  <c r="IX23" s="52"/>
      <c r="IY23" s="52"/>
      <c r="IZ23" s="52"/>
      <c r="JA23" s="52"/>
      <c r="JB23" s="52"/>
      <c r="JC23" s="52"/>
      <c r="JD23" s="52"/>
      <c r="JE23" s="52"/>
      <c r="JF23" s="52"/>
      <c r="JG23" s="52"/>
      <c r="JH23" s="52"/>
      <c r="JI23" s="52"/>
      <c r="JJ23" s="52"/>
      <c r="JK23" s="52"/>
      <c r="JL23" s="52"/>
      <c r="JM23" s="52"/>
      <c r="JN23" s="52"/>
      <c r="JO23" s="52"/>
      <c r="JP23" s="52"/>
      <c r="JQ23" s="52"/>
      <c r="JR23" s="52"/>
      <c r="JS23" s="52"/>
      <c r="JT23" s="52"/>
      <c r="JU23" s="52"/>
      <c r="JV23" s="52"/>
    </row>
    <row r="24" spans="2:282" s="16" customFormat="1" ht="18" customHeight="1">
      <c r="B24" s="42"/>
      <c r="C24" s="38">
        <v>2</v>
      </c>
      <c r="D24" s="38"/>
      <c r="E24" s="38" t="s">
        <v>5</v>
      </c>
      <c r="F24" s="38"/>
      <c r="G24" s="39"/>
      <c r="H24" s="19"/>
      <c r="I24" s="19" t="s">
        <v>22</v>
      </c>
      <c r="J24" s="19"/>
      <c r="K24" s="19"/>
      <c r="L24" s="29"/>
      <c r="M24" s="19"/>
      <c r="N24" s="19"/>
      <c r="O24" s="19"/>
      <c r="P24" s="15"/>
      <c r="Q24" s="81" t="s">
        <v>5</v>
      </c>
      <c r="R24" s="87">
        <f>IF(OR(ISBLANK($N$25)=TRUE,ISBLANK($I$25)=TRUE,$I$25=0),"",INT((R$8+($I$25-1))/$I$25)*$N$25)</f>
        <v>4.5999999999999996</v>
      </c>
      <c r="S24" s="88">
        <f t="shared" ref="S24:W24" si="5">IF(OR(ISBLANK($N$25)=TRUE,ISBLANK($I$25)=TRUE,$I$25=0),"",INT((S$8+($I$25-1))/$I$25)*$N$25)</f>
        <v>4.5999999999999996</v>
      </c>
      <c r="T24" s="88">
        <f t="shared" si="5"/>
        <v>9.1999999999999993</v>
      </c>
      <c r="U24" s="88">
        <f t="shared" si="5"/>
        <v>18.399999999999999</v>
      </c>
      <c r="V24" s="88">
        <f t="shared" si="5"/>
        <v>23</v>
      </c>
      <c r="W24" s="88">
        <f t="shared" si="5"/>
        <v>41.4</v>
      </c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</row>
    <row r="25" spans="2:282" s="16" customFormat="1" ht="18" customHeight="1">
      <c r="B25" s="38"/>
      <c r="C25" s="38"/>
      <c r="D25" s="38"/>
      <c r="E25" s="38"/>
      <c r="F25" s="38"/>
      <c r="G25" s="39"/>
      <c r="H25" s="19"/>
      <c r="I25" s="72">
        <v>6</v>
      </c>
      <c r="J25" s="19"/>
      <c r="K25" s="47" t="s">
        <v>23</v>
      </c>
      <c r="L25" s="29"/>
      <c r="M25" s="19"/>
      <c r="N25" s="74">
        <v>4.5999999999999996</v>
      </c>
      <c r="O25" s="19"/>
      <c r="P25" s="15"/>
      <c r="Q25" s="81"/>
      <c r="R25" s="87"/>
      <c r="S25" s="88"/>
      <c r="T25" s="88"/>
      <c r="U25" s="88"/>
      <c r="V25" s="88"/>
      <c r="W25" s="88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</row>
    <row r="26" spans="2:282" s="16" customFormat="1" ht="3.95" customHeight="1">
      <c r="B26" s="38"/>
      <c r="C26" s="38"/>
      <c r="D26" s="38"/>
      <c r="E26" s="38"/>
      <c r="F26" s="38"/>
      <c r="G26" s="39"/>
      <c r="H26" s="19"/>
      <c r="I26" s="19"/>
      <c r="J26" s="19"/>
      <c r="K26" s="19"/>
      <c r="L26" s="29"/>
      <c r="M26" s="19"/>
      <c r="N26" s="19"/>
      <c r="O26" s="19"/>
      <c r="P26" s="15"/>
      <c r="Q26" s="61"/>
      <c r="R26" s="64"/>
      <c r="S26" s="65"/>
      <c r="T26" s="65"/>
      <c r="U26" s="65"/>
      <c r="V26" s="65"/>
      <c r="W26" s="6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</row>
    <row r="27" spans="2:282" s="16" customFormat="1" ht="18" customHeight="1">
      <c r="B27" s="21"/>
      <c r="C27" s="22">
        <v>2</v>
      </c>
      <c r="D27" s="22"/>
      <c r="E27" s="22" t="s">
        <v>14</v>
      </c>
      <c r="F27" s="22"/>
      <c r="G27" s="41"/>
      <c r="H27" s="17"/>
      <c r="I27" s="17" t="s">
        <v>35</v>
      </c>
      <c r="J27" s="17"/>
      <c r="K27" s="17"/>
      <c r="L27" s="28"/>
      <c r="M27" s="17"/>
      <c r="N27" s="17"/>
      <c r="O27" s="17"/>
      <c r="P27" s="15"/>
      <c r="Q27" s="80" t="s">
        <v>6</v>
      </c>
      <c r="R27" s="96">
        <f>IF(ISBLANK($N$28)=TRUE,"",INT((R$8+24)/25)*$N$28)</f>
        <v>2.5</v>
      </c>
      <c r="S27" s="94">
        <f t="shared" ref="S27:W27" si="6">IF(ISBLANK($N$28)=TRUE,"",INT((S$8+24)/25)*$N$28)</f>
        <v>2.5</v>
      </c>
      <c r="T27" s="94">
        <f t="shared" si="6"/>
        <v>2.5</v>
      </c>
      <c r="U27" s="94">
        <f t="shared" si="6"/>
        <v>2.5</v>
      </c>
      <c r="V27" s="94">
        <f t="shared" si="6"/>
        <v>5</v>
      </c>
      <c r="W27" s="94">
        <f t="shared" si="6"/>
        <v>5</v>
      </c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</row>
    <row r="28" spans="2:282" s="16" customFormat="1" ht="18" customHeight="1">
      <c r="B28" s="21"/>
      <c r="C28" s="22"/>
      <c r="D28" s="22"/>
      <c r="E28" s="22"/>
      <c r="F28" s="22"/>
      <c r="G28" s="41"/>
      <c r="H28" s="17"/>
      <c r="I28" s="17" t="s">
        <v>36</v>
      </c>
      <c r="J28" s="17"/>
      <c r="K28" s="17"/>
      <c r="L28" s="28"/>
      <c r="M28" s="17"/>
      <c r="N28" s="74">
        <v>2.5</v>
      </c>
      <c r="O28" s="17"/>
      <c r="P28" s="15"/>
      <c r="Q28" s="80"/>
      <c r="R28" s="96"/>
      <c r="S28" s="94"/>
      <c r="T28" s="94"/>
      <c r="U28" s="94"/>
      <c r="V28" s="94"/>
      <c r="W28" s="94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</row>
    <row r="29" spans="2:282" s="16" customFormat="1" ht="3.95" customHeight="1" thickBot="1">
      <c r="B29" s="21"/>
      <c r="C29" s="22"/>
      <c r="D29" s="22"/>
      <c r="E29" s="22"/>
      <c r="F29" s="22"/>
      <c r="G29" s="41"/>
      <c r="H29" s="17"/>
      <c r="I29" s="17"/>
      <c r="J29" s="17"/>
      <c r="K29" s="17"/>
      <c r="L29" s="28"/>
      <c r="M29" s="17"/>
      <c r="N29" s="17"/>
      <c r="O29" s="17"/>
      <c r="P29" s="15"/>
      <c r="Q29" s="27"/>
      <c r="R29" s="62"/>
      <c r="S29" s="63"/>
      <c r="T29" s="63"/>
      <c r="U29" s="63"/>
      <c r="V29" s="63"/>
      <c r="W29" s="63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</row>
    <row r="30" spans="2:282" s="16" customFormat="1" ht="18" customHeight="1" thickTop="1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82" t="s">
        <v>40</v>
      </c>
      <c r="R30" s="91">
        <f>SUM(R9:R28)</f>
        <v>31.5</v>
      </c>
      <c r="S30" s="97">
        <f t="shared" ref="S30:W30" si="7">SUM(S9:S28)</f>
        <v>40.300000000000004</v>
      </c>
      <c r="T30" s="97">
        <f t="shared" si="7"/>
        <v>57.2</v>
      </c>
      <c r="U30" s="97">
        <f t="shared" si="7"/>
        <v>91</v>
      </c>
      <c r="V30" s="97">
        <f t="shared" si="7"/>
        <v>136.6</v>
      </c>
      <c r="W30" s="97">
        <f t="shared" si="7"/>
        <v>221.60000000000002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</row>
    <row r="31" spans="2:282" s="16" customFormat="1" ht="18" customHeight="1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83"/>
      <c r="R31" s="92"/>
      <c r="S31" s="98"/>
      <c r="T31" s="98"/>
      <c r="U31" s="98"/>
      <c r="V31" s="98"/>
      <c r="W31" s="98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</row>
    <row r="32" spans="2:282" s="16" customFormat="1" ht="3.95" customHeight="1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61"/>
      <c r="R32" s="66"/>
      <c r="S32" s="67"/>
      <c r="T32" s="67"/>
      <c r="U32" s="67"/>
      <c r="V32" s="67"/>
      <c r="W32" s="67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</row>
    <row r="33" spans="2:282" s="16" customFormat="1" ht="18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84" t="s">
        <v>41</v>
      </c>
      <c r="R33" s="93">
        <f>ROUND((R30/R8)*2,1)/2</f>
        <v>15.75</v>
      </c>
      <c r="S33" s="95">
        <f t="shared" ref="S33:W33" si="8">ROUND((S30/S8)*2,1)/2</f>
        <v>8.0500000000000007</v>
      </c>
      <c r="T33" s="95">
        <f t="shared" si="8"/>
        <v>5.7</v>
      </c>
      <c r="U33" s="95">
        <f t="shared" si="8"/>
        <v>4.55</v>
      </c>
      <c r="V33" s="95">
        <f t="shared" si="8"/>
        <v>4.55</v>
      </c>
      <c r="W33" s="95">
        <f t="shared" si="8"/>
        <v>4.45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</row>
    <row r="34" spans="2:282" s="16" customFormat="1" ht="18" customHeight="1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84"/>
      <c r="R34" s="93"/>
      <c r="S34" s="95"/>
      <c r="T34" s="95"/>
      <c r="U34" s="95"/>
      <c r="V34" s="95"/>
      <c r="W34" s="9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</row>
    <row r="35" spans="2:282" s="16" customFormat="1" ht="18" customHeight="1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</row>
    <row r="36" spans="2:282" s="16" customFormat="1" ht="18" customHeight="1">
      <c r="B36" s="48" t="s">
        <v>28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P36" s="15"/>
      <c r="Q36" s="15"/>
      <c r="R36" s="15"/>
      <c r="S36" s="15"/>
      <c r="T36" s="15"/>
      <c r="U36" s="15"/>
      <c r="V36" s="15"/>
      <c r="W36" s="49" t="s">
        <v>29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</row>
    <row r="37" spans="2:282" s="16" customFormat="1" ht="15.7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</row>
    <row r="38" spans="2:282" s="16" customFormat="1" ht="15.7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</row>
    <row r="39" spans="2:282" s="16" customFormat="1" ht="15.7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</row>
    <row r="40" spans="2:282" s="16" customFormat="1" ht="15.7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</row>
    <row r="41" spans="2:282" s="16" customFormat="1" ht="15.7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</row>
    <row r="42" spans="2:282" s="16" customFormat="1" ht="15.7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</row>
    <row r="43" spans="2:282" s="16" customFormat="1" ht="15.7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</row>
    <row r="44" spans="2:282" s="11" customFormat="1" ht="15.7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</row>
    <row r="45" spans="2:282" s="11" customFormat="1" ht="15.7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</row>
    <row r="46" spans="2:282" s="11" customFormat="1" ht="15.7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</row>
    <row r="47" spans="2:282" s="11" customFormat="1" ht="15.7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</row>
    <row r="48" spans="2:282" s="11" customFormat="1" ht="15.7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/>
      <c r="BK48"/>
      <c r="BL48"/>
      <c r="BM48"/>
      <c r="BN48"/>
      <c r="BO48"/>
      <c r="BP48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</row>
    <row r="49" spans="2:282" s="11" customFormat="1" ht="15.7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"/>
      <c r="Q49" s="1"/>
      <c r="R49" s="2">
        <v>1</v>
      </c>
      <c r="S49" s="2">
        <v>2</v>
      </c>
      <c r="T49" s="2">
        <v>3</v>
      </c>
      <c r="U49" s="2">
        <v>4</v>
      </c>
      <c r="V49" s="2">
        <v>5</v>
      </c>
      <c r="W49" s="2">
        <v>6</v>
      </c>
      <c r="X49" s="2">
        <v>7</v>
      </c>
      <c r="Y49" s="2">
        <v>8</v>
      </c>
      <c r="Z49" s="2">
        <v>9</v>
      </c>
      <c r="AA49" s="2">
        <v>10</v>
      </c>
      <c r="AB49" s="2">
        <v>11</v>
      </c>
      <c r="AC49" s="2">
        <v>12</v>
      </c>
      <c r="AD49" s="2">
        <v>13</v>
      </c>
      <c r="AE49" s="2">
        <v>14</v>
      </c>
      <c r="AF49" s="2">
        <v>15</v>
      </c>
      <c r="AG49" s="2">
        <v>16</v>
      </c>
      <c r="AH49" s="2">
        <v>17</v>
      </c>
      <c r="AI49" s="2">
        <v>18</v>
      </c>
      <c r="AJ49" s="2">
        <v>19</v>
      </c>
      <c r="AK49" s="2">
        <v>20</v>
      </c>
      <c r="AL49" s="2">
        <v>21</v>
      </c>
      <c r="AM49" s="2">
        <v>22</v>
      </c>
      <c r="AN49" s="2">
        <v>23</v>
      </c>
      <c r="AO49" s="2">
        <v>24</v>
      </c>
      <c r="AP49" s="2">
        <v>25</v>
      </c>
      <c r="AQ49" s="2">
        <v>26</v>
      </c>
      <c r="AR49" s="2">
        <v>27</v>
      </c>
      <c r="AS49" s="2">
        <v>28</v>
      </c>
      <c r="AT49" s="2">
        <v>29</v>
      </c>
      <c r="AU49" s="2">
        <v>30</v>
      </c>
      <c r="AV49" s="2">
        <v>31</v>
      </c>
      <c r="AW49" s="2">
        <v>32</v>
      </c>
      <c r="AX49" s="2">
        <v>33</v>
      </c>
      <c r="AY49" s="2">
        <v>34</v>
      </c>
      <c r="AZ49" s="2">
        <v>35</v>
      </c>
      <c r="BA49" s="2">
        <v>36</v>
      </c>
      <c r="BB49" s="2">
        <v>37</v>
      </c>
      <c r="BC49" s="2">
        <v>38</v>
      </c>
      <c r="BD49" s="2">
        <v>39</v>
      </c>
      <c r="BE49" s="2">
        <v>40</v>
      </c>
      <c r="BF49" s="2">
        <v>41</v>
      </c>
      <c r="BG49" s="2">
        <v>42</v>
      </c>
      <c r="BH49" s="2">
        <v>43</v>
      </c>
      <c r="BI49" s="2">
        <v>44</v>
      </c>
      <c r="BJ49" s="2">
        <v>45</v>
      </c>
      <c r="BK49" s="2">
        <v>46</v>
      </c>
      <c r="BL49" s="2">
        <v>47</v>
      </c>
      <c r="BM49" s="2">
        <v>48</v>
      </c>
      <c r="BN49" s="2">
        <v>49</v>
      </c>
      <c r="BO49" s="2">
        <v>50</v>
      </c>
      <c r="BP49" s="1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</row>
    <row r="50" spans="2:282" s="11" customFormat="1" ht="15.7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"/>
      <c r="Q50" s="1" t="s">
        <v>0</v>
      </c>
      <c r="R50" s="3">
        <f>IF(OR(ISBLANK($N$10)=TRUE,ISBLANK($I$10)=TRUE,$I$10=0),"",INT((R$49+($I$10-1))/$I$10)*$N$10)</f>
        <v>8.8000000000000007</v>
      </c>
      <c r="S50" s="3">
        <f t="shared" ref="S50:BO50" si="9">IF(OR(ISBLANK($N$10)=TRUE,ISBLANK($I$10)=TRUE,$I$10=0),"",INT((S$49+($I$10-1))/$I$10)*$N$10)</f>
        <v>8.8000000000000007</v>
      </c>
      <c r="T50" s="3">
        <f t="shared" si="9"/>
        <v>8.8000000000000007</v>
      </c>
      <c r="U50" s="3">
        <f t="shared" si="9"/>
        <v>8.8000000000000007</v>
      </c>
      <c r="V50" s="3">
        <f t="shared" si="9"/>
        <v>17.600000000000001</v>
      </c>
      <c r="W50" s="3">
        <f t="shared" si="9"/>
        <v>17.600000000000001</v>
      </c>
      <c r="X50" s="3">
        <f t="shared" si="9"/>
        <v>17.600000000000001</v>
      </c>
      <c r="Y50" s="3">
        <f t="shared" si="9"/>
        <v>17.600000000000001</v>
      </c>
      <c r="Z50" s="3">
        <f t="shared" si="9"/>
        <v>26.400000000000002</v>
      </c>
      <c r="AA50" s="3">
        <f t="shared" si="9"/>
        <v>26.400000000000002</v>
      </c>
      <c r="AB50" s="3">
        <f t="shared" si="9"/>
        <v>26.400000000000002</v>
      </c>
      <c r="AC50" s="3">
        <f t="shared" si="9"/>
        <v>26.400000000000002</v>
      </c>
      <c r="AD50" s="3">
        <f t="shared" si="9"/>
        <v>35.200000000000003</v>
      </c>
      <c r="AE50" s="3">
        <f t="shared" si="9"/>
        <v>35.200000000000003</v>
      </c>
      <c r="AF50" s="3">
        <f t="shared" si="9"/>
        <v>35.200000000000003</v>
      </c>
      <c r="AG50" s="3">
        <f t="shared" si="9"/>
        <v>35.200000000000003</v>
      </c>
      <c r="AH50" s="3">
        <f t="shared" si="9"/>
        <v>44</v>
      </c>
      <c r="AI50" s="3">
        <f t="shared" si="9"/>
        <v>44</v>
      </c>
      <c r="AJ50" s="3">
        <f t="shared" si="9"/>
        <v>44</v>
      </c>
      <c r="AK50" s="3">
        <f t="shared" si="9"/>
        <v>44</v>
      </c>
      <c r="AL50" s="3">
        <f t="shared" si="9"/>
        <v>52.800000000000004</v>
      </c>
      <c r="AM50" s="3">
        <f t="shared" si="9"/>
        <v>52.800000000000004</v>
      </c>
      <c r="AN50" s="3">
        <f t="shared" si="9"/>
        <v>52.800000000000004</v>
      </c>
      <c r="AO50" s="3">
        <f t="shared" si="9"/>
        <v>52.800000000000004</v>
      </c>
      <c r="AP50" s="3">
        <f t="shared" si="9"/>
        <v>61.600000000000009</v>
      </c>
      <c r="AQ50" s="3">
        <f t="shared" si="9"/>
        <v>61.600000000000009</v>
      </c>
      <c r="AR50" s="3">
        <f t="shared" si="9"/>
        <v>61.600000000000009</v>
      </c>
      <c r="AS50" s="3">
        <f t="shared" si="9"/>
        <v>61.600000000000009</v>
      </c>
      <c r="AT50" s="3">
        <f t="shared" si="9"/>
        <v>70.400000000000006</v>
      </c>
      <c r="AU50" s="3">
        <f t="shared" si="9"/>
        <v>70.400000000000006</v>
      </c>
      <c r="AV50" s="3">
        <f t="shared" si="9"/>
        <v>70.400000000000006</v>
      </c>
      <c r="AW50" s="3">
        <f t="shared" si="9"/>
        <v>70.400000000000006</v>
      </c>
      <c r="AX50" s="3">
        <f t="shared" si="9"/>
        <v>79.2</v>
      </c>
      <c r="AY50" s="3">
        <f t="shared" si="9"/>
        <v>79.2</v>
      </c>
      <c r="AZ50" s="3">
        <f t="shared" si="9"/>
        <v>79.2</v>
      </c>
      <c r="BA50" s="3">
        <f t="shared" si="9"/>
        <v>79.2</v>
      </c>
      <c r="BB50" s="3">
        <f t="shared" si="9"/>
        <v>88</v>
      </c>
      <c r="BC50" s="3">
        <f t="shared" si="9"/>
        <v>88</v>
      </c>
      <c r="BD50" s="3">
        <f t="shared" si="9"/>
        <v>88</v>
      </c>
      <c r="BE50" s="3">
        <f t="shared" si="9"/>
        <v>88</v>
      </c>
      <c r="BF50" s="3">
        <f t="shared" si="9"/>
        <v>96.800000000000011</v>
      </c>
      <c r="BG50" s="3">
        <f t="shared" si="9"/>
        <v>96.800000000000011</v>
      </c>
      <c r="BH50" s="3">
        <f t="shared" si="9"/>
        <v>96.800000000000011</v>
      </c>
      <c r="BI50" s="3">
        <f t="shared" si="9"/>
        <v>96.800000000000011</v>
      </c>
      <c r="BJ50" s="3">
        <f t="shared" si="9"/>
        <v>105.60000000000001</v>
      </c>
      <c r="BK50" s="3">
        <f t="shared" si="9"/>
        <v>105.60000000000001</v>
      </c>
      <c r="BL50" s="3">
        <f t="shared" si="9"/>
        <v>105.60000000000001</v>
      </c>
      <c r="BM50" s="3">
        <f t="shared" si="9"/>
        <v>105.60000000000001</v>
      </c>
      <c r="BN50" s="3">
        <f t="shared" si="9"/>
        <v>114.4</v>
      </c>
      <c r="BO50" s="3">
        <f t="shared" si="9"/>
        <v>114.4</v>
      </c>
      <c r="BP50" s="1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</row>
    <row r="51" spans="2:282" s="11" customFormat="1" ht="15.7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"/>
      <c r="Q51" s="1" t="s">
        <v>1</v>
      </c>
      <c r="R51" s="3">
        <f>IF(OR(ISBLANK($N$13)=TRUE,ISBLANK($I$13)=TRUE,$I$13=0),"",INT((10*R$49+($I$13-10))/$I$13)*$N$13)</f>
        <v>3.8</v>
      </c>
      <c r="S51" s="3">
        <f t="shared" ref="S51:BO51" si="10">IF(OR(ISBLANK($N$13)=TRUE,ISBLANK($I$13)=TRUE,$I$13=0),"",INT((10*S$49+($I$13-10))/$I$13)*$N$13)</f>
        <v>3.8</v>
      </c>
      <c r="T51" s="3">
        <f t="shared" si="10"/>
        <v>3.8</v>
      </c>
      <c r="U51" s="3">
        <f t="shared" si="10"/>
        <v>3.8</v>
      </c>
      <c r="V51" s="3">
        <f t="shared" si="10"/>
        <v>3.8</v>
      </c>
      <c r="W51" s="3">
        <f t="shared" si="10"/>
        <v>3.8</v>
      </c>
      <c r="X51" s="3">
        <f t="shared" si="10"/>
        <v>3.8</v>
      </c>
      <c r="Y51" s="3">
        <f t="shared" si="10"/>
        <v>3.8</v>
      </c>
      <c r="Z51" s="3">
        <f t="shared" si="10"/>
        <v>3.8</v>
      </c>
      <c r="AA51" s="3">
        <f t="shared" si="10"/>
        <v>3.8</v>
      </c>
      <c r="AB51" s="3">
        <f t="shared" si="10"/>
        <v>3.8</v>
      </c>
      <c r="AC51" s="3">
        <f t="shared" si="10"/>
        <v>3.8</v>
      </c>
      <c r="AD51" s="3">
        <f t="shared" si="10"/>
        <v>3.8</v>
      </c>
      <c r="AE51" s="3">
        <f t="shared" si="10"/>
        <v>3.8</v>
      </c>
      <c r="AF51" s="3">
        <f t="shared" si="10"/>
        <v>3.8</v>
      </c>
      <c r="AG51" s="3">
        <f t="shared" si="10"/>
        <v>3.8</v>
      </c>
      <c r="AH51" s="3">
        <f t="shared" si="10"/>
        <v>3.8</v>
      </c>
      <c r="AI51" s="3">
        <f t="shared" si="10"/>
        <v>3.8</v>
      </c>
      <c r="AJ51" s="3">
        <f t="shared" si="10"/>
        <v>3.8</v>
      </c>
      <c r="AK51" s="3">
        <f t="shared" si="10"/>
        <v>3.8</v>
      </c>
      <c r="AL51" s="3">
        <f t="shared" si="10"/>
        <v>7.6</v>
      </c>
      <c r="AM51" s="3">
        <f t="shared" si="10"/>
        <v>7.6</v>
      </c>
      <c r="AN51" s="3">
        <f t="shared" si="10"/>
        <v>7.6</v>
      </c>
      <c r="AO51" s="3">
        <f t="shared" si="10"/>
        <v>7.6</v>
      </c>
      <c r="AP51" s="3">
        <f t="shared" si="10"/>
        <v>7.6</v>
      </c>
      <c r="AQ51" s="3">
        <f t="shared" si="10"/>
        <v>7.6</v>
      </c>
      <c r="AR51" s="3">
        <f t="shared" si="10"/>
        <v>7.6</v>
      </c>
      <c r="AS51" s="3">
        <f t="shared" si="10"/>
        <v>7.6</v>
      </c>
      <c r="AT51" s="3">
        <f t="shared" si="10"/>
        <v>7.6</v>
      </c>
      <c r="AU51" s="3">
        <f t="shared" si="10"/>
        <v>7.6</v>
      </c>
      <c r="AV51" s="3">
        <f t="shared" si="10"/>
        <v>7.6</v>
      </c>
      <c r="AW51" s="3">
        <f t="shared" si="10"/>
        <v>7.6</v>
      </c>
      <c r="AX51" s="3">
        <f t="shared" si="10"/>
        <v>7.6</v>
      </c>
      <c r="AY51" s="3">
        <f t="shared" si="10"/>
        <v>7.6</v>
      </c>
      <c r="AZ51" s="3">
        <f t="shared" si="10"/>
        <v>7.6</v>
      </c>
      <c r="BA51" s="3">
        <f t="shared" si="10"/>
        <v>7.6</v>
      </c>
      <c r="BB51" s="3">
        <f t="shared" si="10"/>
        <v>7.6</v>
      </c>
      <c r="BC51" s="3">
        <f t="shared" si="10"/>
        <v>7.6</v>
      </c>
      <c r="BD51" s="3">
        <f t="shared" si="10"/>
        <v>7.6</v>
      </c>
      <c r="BE51" s="3">
        <f t="shared" si="10"/>
        <v>7.6</v>
      </c>
      <c r="BF51" s="3">
        <f t="shared" si="10"/>
        <v>11.399999999999999</v>
      </c>
      <c r="BG51" s="3">
        <f t="shared" si="10"/>
        <v>11.399999999999999</v>
      </c>
      <c r="BH51" s="3">
        <f t="shared" si="10"/>
        <v>11.399999999999999</v>
      </c>
      <c r="BI51" s="3">
        <f t="shared" si="10"/>
        <v>11.399999999999999</v>
      </c>
      <c r="BJ51" s="3">
        <f t="shared" si="10"/>
        <v>11.399999999999999</v>
      </c>
      <c r="BK51" s="3">
        <f t="shared" si="10"/>
        <v>11.399999999999999</v>
      </c>
      <c r="BL51" s="3">
        <f t="shared" si="10"/>
        <v>11.399999999999999</v>
      </c>
      <c r="BM51" s="3">
        <f t="shared" si="10"/>
        <v>11.399999999999999</v>
      </c>
      <c r="BN51" s="3">
        <f t="shared" si="10"/>
        <v>11.399999999999999</v>
      </c>
      <c r="BO51" s="3">
        <f t="shared" si="10"/>
        <v>11.399999999999999</v>
      </c>
      <c r="BP51" s="1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</row>
    <row r="52" spans="2:282" s="11" customFormat="1" ht="15.7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"/>
      <c r="Q52" s="1" t="s">
        <v>2</v>
      </c>
      <c r="R52" s="3">
        <f>IF(OR(ISBLANK($N$16)=TRUE,ISBLANK($I$16)=TRUE,$I$16=0),"",INT((R$49+(20*$I$16-1))/($I$16*20))*$N$16)</f>
        <v>4.8</v>
      </c>
      <c r="S52" s="3">
        <f t="shared" ref="S52:BO52" si="11">IF(OR(ISBLANK($N$16)=TRUE,ISBLANK($I$16)=TRUE,$I$16=0),"",INT((S$49+(20*$I$16-1))/($I$16*20))*$N$16)</f>
        <v>4.8</v>
      </c>
      <c r="T52" s="3">
        <f t="shared" si="11"/>
        <v>4.8</v>
      </c>
      <c r="U52" s="3">
        <f t="shared" si="11"/>
        <v>4.8</v>
      </c>
      <c r="V52" s="3">
        <f t="shared" si="11"/>
        <v>4.8</v>
      </c>
      <c r="W52" s="3">
        <f t="shared" si="11"/>
        <v>4.8</v>
      </c>
      <c r="X52" s="3">
        <f t="shared" si="11"/>
        <v>4.8</v>
      </c>
      <c r="Y52" s="3">
        <f t="shared" si="11"/>
        <v>4.8</v>
      </c>
      <c r="Z52" s="3">
        <f t="shared" si="11"/>
        <v>4.8</v>
      </c>
      <c r="AA52" s="3">
        <f t="shared" si="11"/>
        <v>4.8</v>
      </c>
      <c r="AB52" s="3">
        <f t="shared" si="11"/>
        <v>4.8</v>
      </c>
      <c r="AC52" s="3">
        <f t="shared" si="11"/>
        <v>4.8</v>
      </c>
      <c r="AD52" s="3">
        <f t="shared" si="11"/>
        <v>4.8</v>
      </c>
      <c r="AE52" s="3">
        <f t="shared" si="11"/>
        <v>4.8</v>
      </c>
      <c r="AF52" s="3">
        <f t="shared" si="11"/>
        <v>4.8</v>
      </c>
      <c r="AG52" s="3">
        <f t="shared" si="11"/>
        <v>4.8</v>
      </c>
      <c r="AH52" s="3">
        <f t="shared" si="11"/>
        <v>4.8</v>
      </c>
      <c r="AI52" s="3">
        <f t="shared" si="11"/>
        <v>4.8</v>
      </c>
      <c r="AJ52" s="3">
        <f t="shared" si="11"/>
        <v>4.8</v>
      </c>
      <c r="AK52" s="3">
        <f t="shared" si="11"/>
        <v>4.8</v>
      </c>
      <c r="AL52" s="3">
        <f t="shared" si="11"/>
        <v>9.6</v>
      </c>
      <c r="AM52" s="3">
        <f t="shared" si="11"/>
        <v>9.6</v>
      </c>
      <c r="AN52" s="3">
        <f t="shared" si="11"/>
        <v>9.6</v>
      </c>
      <c r="AO52" s="3">
        <f t="shared" si="11"/>
        <v>9.6</v>
      </c>
      <c r="AP52" s="3">
        <f t="shared" si="11"/>
        <v>9.6</v>
      </c>
      <c r="AQ52" s="3">
        <f t="shared" si="11"/>
        <v>9.6</v>
      </c>
      <c r="AR52" s="3">
        <f t="shared" si="11"/>
        <v>9.6</v>
      </c>
      <c r="AS52" s="3">
        <f t="shared" si="11"/>
        <v>9.6</v>
      </c>
      <c r="AT52" s="3">
        <f t="shared" si="11"/>
        <v>9.6</v>
      </c>
      <c r="AU52" s="3">
        <f t="shared" si="11"/>
        <v>9.6</v>
      </c>
      <c r="AV52" s="3">
        <f t="shared" si="11"/>
        <v>9.6</v>
      </c>
      <c r="AW52" s="3">
        <f t="shared" si="11"/>
        <v>9.6</v>
      </c>
      <c r="AX52" s="3">
        <f t="shared" si="11"/>
        <v>9.6</v>
      </c>
      <c r="AY52" s="3">
        <f t="shared" si="11"/>
        <v>9.6</v>
      </c>
      <c r="AZ52" s="3">
        <f t="shared" si="11"/>
        <v>9.6</v>
      </c>
      <c r="BA52" s="3">
        <f t="shared" si="11"/>
        <v>9.6</v>
      </c>
      <c r="BB52" s="3">
        <f t="shared" si="11"/>
        <v>9.6</v>
      </c>
      <c r="BC52" s="3">
        <f t="shared" si="11"/>
        <v>9.6</v>
      </c>
      <c r="BD52" s="3">
        <f t="shared" si="11"/>
        <v>9.6</v>
      </c>
      <c r="BE52" s="3">
        <f t="shared" si="11"/>
        <v>9.6</v>
      </c>
      <c r="BF52" s="3">
        <f t="shared" si="11"/>
        <v>14.399999999999999</v>
      </c>
      <c r="BG52" s="3">
        <f t="shared" si="11"/>
        <v>14.399999999999999</v>
      </c>
      <c r="BH52" s="3">
        <f t="shared" si="11"/>
        <v>14.399999999999999</v>
      </c>
      <c r="BI52" s="3">
        <f t="shared" si="11"/>
        <v>14.399999999999999</v>
      </c>
      <c r="BJ52" s="3">
        <f t="shared" si="11"/>
        <v>14.399999999999999</v>
      </c>
      <c r="BK52" s="3">
        <f t="shared" si="11"/>
        <v>14.399999999999999</v>
      </c>
      <c r="BL52" s="3">
        <f t="shared" si="11"/>
        <v>14.399999999999999</v>
      </c>
      <c r="BM52" s="3">
        <f t="shared" si="11"/>
        <v>14.399999999999999</v>
      </c>
      <c r="BN52" s="3">
        <f t="shared" si="11"/>
        <v>14.399999999999999</v>
      </c>
      <c r="BO52" s="3">
        <f t="shared" si="11"/>
        <v>14.399999999999999</v>
      </c>
      <c r="BP52" s="1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</row>
    <row r="53" spans="2:282" s="11" customFormat="1" ht="15.7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"/>
      <c r="Q53" s="1" t="s">
        <v>3</v>
      </c>
      <c r="R53" s="3">
        <f>IF(OR(ISBLANK($N$19)=TRUE,ISBLANK($I$19)=TRUE,$I$19=0),"",INT((2*R$49+($I$19-2))/$I$19)*$N$19)</f>
        <v>3.5</v>
      </c>
      <c r="S53" s="3">
        <f t="shared" ref="S53:BO53" si="12">IF(OR(ISBLANK($N$19)=TRUE,ISBLANK($I$19)=TRUE,$I$19=0),"",INT((2*S$49+($I$19-2))/$I$19)*$N$19)</f>
        <v>3.5</v>
      </c>
      <c r="T53" s="3">
        <f t="shared" si="12"/>
        <v>3.5</v>
      </c>
      <c r="U53" s="3">
        <f t="shared" si="12"/>
        <v>3.5</v>
      </c>
      <c r="V53" s="3">
        <f t="shared" si="12"/>
        <v>3.5</v>
      </c>
      <c r="W53" s="3">
        <f t="shared" si="12"/>
        <v>3.5</v>
      </c>
      <c r="X53" s="3">
        <f t="shared" si="12"/>
        <v>3.5</v>
      </c>
      <c r="Y53" s="3">
        <f t="shared" si="12"/>
        <v>3.5</v>
      </c>
      <c r="Z53" s="3">
        <f t="shared" si="12"/>
        <v>7</v>
      </c>
      <c r="AA53" s="3">
        <f t="shared" si="12"/>
        <v>7</v>
      </c>
      <c r="AB53" s="3">
        <f t="shared" si="12"/>
        <v>7</v>
      </c>
      <c r="AC53" s="3">
        <f t="shared" si="12"/>
        <v>7</v>
      </c>
      <c r="AD53" s="3">
        <f t="shared" si="12"/>
        <v>7</v>
      </c>
      <c r="AE53" s="3">
        <f t="shared" si="12"/>
        <v>7</v>
      </c>
      <c r="AF53" s="3">
        <f t="shared" si="12"/>
        <v>7</v>
      </c>
      <c r="AG53" s="3">
        <f t="shared" si="12"/>
        <v>7</v>
      </c>
      <c r="AH53" s="3">
        <f t="shared" si="12"/>
        <v>10.5</v>
      </c>
      <c r="AI53" s="3">
        <f t="shared" si="12"/>
        <v>10.5</v>
      </c>
      <c r="AJ53" s="3">
        <f t="shared" si="12"/>
        <v>10.5</v>
      </c>
      <c r="AK53" s="3">
        <f t="shared" si="12"/>
        <v>10.5</v>
      </c>
      <c r="AL53" s="3">
        <f t="shared" si="12"/>
        <v>10.5</v>
      </c>
      <c r="AM53" s="3">
        <f t="shared" si="12"/>
        <v>10.5</v>
      </c>
      <c r="AN53" s="3">
        <f t="shared" si="12"/>
        <v>10.5</v>
      </c>
      <c r="AO53" s="3">
        <f t="shared" si="12"/>
        <v>10.5</v>
      </c>
      <c r="AP53" s="3">
        <f t="shared" si="12"/>
        <v>14</v>
      </c>
      <c r="AQ53" s="3">
        <f t="shared" si="12"/>
        <v>14</v>
      </c>
      <c r="AR53" s="3">
        <f t="shared" si="12"/>
        <v>14</v>
      </c>
      <c r="AS53" s="3">
        <f t="shared" si="12"/>
        <v>14</v>
      </c>
      <c r="AT53" s="3">
        <f t="shared" si="12"/>
        <v>14</v>
      </c>
      <c r="AU53" s="3">
        <f t="shared" si="12"/>
        <v>14</v>
      </c>
      <c r="AV53" s="3">
        <f t="shared" si="12"/>
        <v>14</v>
      </c>
      <c r="AW53" s="3">
        <f t="shared" si="12"/>
        <v>14</v>
      </c>
      <c r="AX53" s="3">
        <f t="shared" si="12"/>
        <v>17.5</v>
      </c>
      <c r="AY53" s="3">
        <f t="shared" si="12"/>
        <v>17.5</v>
      </c>
      <c r="AZ53" s="3">
        <f t="shared" si="12"/>
        <v>17.5</v>
      </c>
      <c r="BA53" s="3">
        <f t="shared" si="12"/>
        <v>17.5</v>
      </c>
      <c r="BB53" s="3">
        <f t="shared" si="12"/>
        <v>17.5</v>
      </c>
      <c r="BC53" s="3">
        <f t="shared" si="12"/>
        <v>17.5</v>
      </c>
      <c r="BD53" s="3">
        <f t="shared" si="12"/>
        <v>17.5</v>
      </c>
      <c r="BE53" s="3">
        <f t="shared" si="12"/>
        <v>17.5</v>
      </c>
      <c r="BF53" s="3">
        <f t="shared" si="12"/>
        <v>21</v>
      </c>
      <c r="BG53" s="3">
        <f t="shared" si="12"/>
        <v>21</v>
      </c>
      <c r="BH53" s="3">
        <f t="shared" si="12"/>
        <v>21</v>
      </c>
      <c r="BI53" s="3">
        <f t="shared" si="12"/>
        <v>21</v>
      </c>
      <c r="BJ53" s="3">
        <f t="shared" si="12"/>
        <v>21</v>
      </c>
      <c r="BK53" s="3">
        <f t="shared" si="12"/>
        <v>21</v>
      </c>
      <c r="BL53" s="3">
        <f t="shared" si="12"/>
        <v>21</v>
      </c>
      <c r="BM53" s="3">
        <f t="shared" si="12"/>
        <v>21</v>
      </c>
      <c r="BN53" s="3">
        <f t="shared" si="12"/>
        <v>24.5</v>
      </c>
      <c r="BO53" s="3">
        <f t="shared" si="12"/>
        <v>24.5</v>
      </c>
      <c r="BP53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</row>
    <row r="54" spans="2:282" s="11" customFormat="1" ht="15.7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"/>
      <c r="Q54" s="1" t="s">
        <v>4</v>
      </c>
      <c r="R54" s="3">
        <f>IF(OR(ISBLANK($N$22)=TRUE,ISBLANK($I$22)=TRUE,$I$22=0),"",INT((20*R$49+($I$22-20))/$I$22)*$N$22)</f>
        <v>3.5</v>
      </c>
      <c r="S54" s="3">
        <f t="shared" ref="S54:BO54" si="13">IF(OR(ISBLANK($N$22)=TRUE,ISBLANK($I$22)=TRUE,$I$22=0),"",INT((20*S$49+($I$22-20))/$I$22)*$N$22)</f>
        <v>3.5</v>
      </c>
      <c r="T54" s="3">
        <f t="shared" si="13"/>
        <v>3.5</v>
      </c>
      <c r="U54" s="3">
        <f t="shared" si="13"/>
        <v>3.5</v>
      </c>
      <c r="V54" s="3">
        <f t="shared" si="13"/>
        <v>3.5</v>
      </c>
      <c r="W54" s="3">
        <f t="shared" si="13"/>
        <v>3.5</v>
      </c>
      <c r="X54" s="3">
        <f t="shared" si="13"/>
        <v>3.5</v>
      </c>
      <c r="Y54" s="3">
        <f t="shared" si="13"/>
        <v>3.5</v>
      </c>
      <c r="Z54" s="3">
        <f t="shared" si="13"/>
        <v>3.5</v>
      </c>
      <c r="AA54" s="3">
        <f t="shared" si="13"/>
        <v>3.5</v>
      </c>
      <c r="AB54" s="3">
        <f t="shared" si="13"/>
        <v>3.5</v>
      </c>
      <c r="AC54" s="3">
        <f t="shared" si="13"/>
        <v>3.5</v>
      </c>
      <c r="AD54" s="3">
        <f t="shared" si="13"/>
        <v>3.5</v>
      </c>
      <c r="AE54" s="3">
        <f t="shared" si="13"/>
        <v>3.5</v>
      </c>
      <c r="AF54" s="3">
        <f t="shared" si="13"/>
        <v>3.5</v>
      </c>
      <c r="AG54" s="3">
        <f t="shared" si="13"/>
        <v>3.5</v>
      </c>
      <c r="AH54" s="3">
        <f t="shared" si="13"/>
        <v>3.5</v>
      </c>
      <c r="AI54" s="3">
        <f t="shared" si="13"/>
        <v>3.5</v>
      </c>
      <c r="AJ54" s="3">
        <f t="shared" si="13"/>
        <v>7</v>
      </c>
      <c r="AK54" s="3">
        <f t="shared" si="13"/>
        <v>7</v>
      </c>
      <c r="AL54" s="3">
        <f t="shared" si="13"/>
        <v>7</v>
      </c>
      <c r="AM54" s="3">
        <f t="shared" si="13"/>
        <v>7</v>
      </c>
      <c r="AN54" s="3">
        <f t="shared" si="13"/>
        <v>7</v>
      </c>
      <c r="AO54" s="3">
        <f t="shared" si="13"/>
        <v>7</v>
      </c>
      <c r="AP54" s="3">
        <f t="shared" si="13"/>
        <v>7</v>
      </c>
      <c r="AQ54" s="3">
        <f t="shared" si="13"/>
        <v>7</v>
      </c>
      <c r="AR54" s="3">
        <f t="shared" si="13"/>
        <v>7</v>
      </c>
      <c r="AS54" s="3">
        <f t="shared" si="13"/>
        <v>7</v>
      </c>
      <c r="AT54" s="3">
        <f t="shared" si="13"/>
        <v>7</v>
      </c>
      <c r="AU54" s="3">
        <f t="shared" si="13"/>
        <v>7</v>
      </c>
      <c r="AV54" s="3">
        <f t="shared" si="13"/>
        <v>7</v>
      </c>
      <c r="AW54" s="3">
        <f t="shared" si="13"/>
        <v>7</v>
      </c>
      <c r="AX54" s="3">
        <f t="shared" si="13"/>
        <v>7</v>
      </c>
      <c r="AY54" s="3">
        <f t="shared" si="13"/>
        <v>7</v>
      </c>
      <c r="AZ54" s="3">
        <f t="shared" si="13"/>
        <v>7</v>
      </c>
      <c r="BA54" s="3">
        <f t="shared" si="13"/>
        <v>7</v>
      </c>
      <c r="BB54" s="3">
        <f t="shared" si="13"/>
        <v>10.5</v>
      </c>
      <c r="BC54" s="3">
        <f t="shared" si="13"/>
        <v>10.5</v>
      </c>
      <c r="BD54" s="3">
        <f t="shared" si="13"/>
        <v>10.5</v>
      </c>
      <c r="BE54" s="3">
        <f t="shared" si="13"/>
        <v>10.5</v>
      </c>
      <c r="BF54" s="3">
        <f t="shared" si="13"/>
        <v>10.5</v>
      </c>
      <c r="BG54" s="3">
        <f t="shared" si="13"/>
        <v>10.5</v>
      </c>
      <c r="BH54" s="3">
        <f t="shared" si="13"/>
        <v>10.5</v>
      </c>
      <c r="BI54" s="3">
        <f t="shared" si="13"/>
        <v>10.5</v>
      </c>
      <c r="BJ54" s="3">
        <f t="shared" si="13"/>
        <v>10.5</v>
      </c>
      <c r="BK54" s="3">
        <f t="shared" si="13"/>
        <v>10.5</v>
      </c>
      <c r="BL54" s="3">
        <f t="shared" si="13"/>
        <v>10.5</v>
      </c>
      <c r="BM54" s="3">
        <f t="shared" si="13"/>
        <v>10.5</v>
      </c>
      <c r="BN54" s="3">
        <f t="shared" si="13"/>
        <v>10.5</v>
      </c>
      <c r="BO54" s="3">
        <f t="shared" si="13"/>
        <v>10.5</v>
      </c>
      <c r="BP54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</row>
    <row r="55" spans="2:282" s="11" customFormat="1" ht="15.7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"/>
      <c r="Q55" s="1" t="s">
        <v>5</v>
      </c>
      <c r="R55" s="3">
        <f>IF(OR(ISBLANK($N$25)=TRUE,ISBLANK($I$25)=TRUE,$I$25=0),"",INT((R$49+($I$25-1))/$I$25)*$N$25)</f>
        <v>4.5999999999999996</v>
      </c>
      <c r="S55" s="3">
        <f t="shared" ref="S55:BO55" si="14">IF(OR(ISBLANK($N$25)=TRUE,ISBLANK($I$25)=TRUE,$I$25=0),"",INT((S$49+($I$25-1))/$I$25)*$N$25)</f>
        <v>4.5999999999999996</v>
      </c>
      <c r="T55" s="3">
        <f t="shared" si="14"/>
        <v>4.5999999999999996</v>
      </c>
      <c r="U55" s="3">
        <f t="shared" si="14"/>
        <v>4.5999999999999996</v>
      </c>
      <c r="V55" s="3">
        <f t="shared" si="14"/>
        <v>4.5999999999999996</v>
      </c>
      <c r="W55" s="3">
        <f t="shared" si="14"/>
        <v>4.5999999999999996</v>
      </c>
      <c r="X55" s="3">
        <f t="shared" si="14"/>
        <v>9.1999999999999993</v>
      </c>
      <c r="Y55" s="3">
        <f t="shared" si="14"/>
        <v>9.1999999999999993</v>
      </c>
      <c r="Z55" s="3">
        <f t="shared" si="14"/>
        <v>9.1999999999999993</v>
      </c>
      <c r="AA55" s="3">
        <f t="shared" si="14"/>
        <v>9.1999999999999993</v>
      </c>
      <c r="AB55" s="3">
        <f t="shared" si="14"/>
        <v>9.1999999999999993</v>
      </c>
      <c r="AC55" s="3">
        <f t="shared" si="14"/>
        <v>9.1999999999999993</v>
      </c>
      <c r="AD55" s="3">
        <f t="shared" si="14"/>
        <v>13.799999999999999</v>
      </c>
      <c r="AE55" s="3">
        <f t="shared" si="14"/>
        <v>13.799999999999999</v>
      </c>
      <c r="AF55" s="3">
        <f t="shared" si="14"/>
        <v>13.799999999999999</v>
      </c>
      <c r="AG55" s="3">
        <f t="shared" si="14"/>
        <v>13.799999999999999</v>
      </c>
      <c r="AH55" s="3">
        <f t="shared" si="14"/>
        <v>13.799999999999999</v>
      </c>
      <c r="AI55" s="3">
        <f t="shared" si="14"/>
        <v>13.799999999999999</v>
      </c>
      <c r="AJ55" s="3">
        <f t="shared" si="14"/>
        <v>18.399999999999999</v>
      </c>
      <c r="AK55" s="3">
        <f t="shared" si="14"/>
        <v>18.399999999999999</v>
      </c>
      <c r="AL55" s="3">
        <f t="shared" si="14"/>
        <v>18.399999999999999</v>
      </c>
      <c r="AM55" s="3">
        <f t="shared" si="14"/>
        <v>18.399999999999999</v>
      </c>
      <c r="AN55" s="3">
        <f t="shared" si="14"/>
        <v>18.399999999999999</v>
      </c>
      <c r="AO55" s="3">
        <f t="shared" si="14"/>
        <v>18.399999999999999</v>
      </c>
      <c r="AP55" s="3">
        <f t="shared" si="14"/>
        <v>23</v>
      </c>
      <c r="AQ55" s="3">
        <f t="shared" si="14"/>
        <v>23</v>
      </c>
      <c r="AR55" s="3">
        <f t="shared" si="14"/>
        <v>23</v>
      </c>
      <c r="AS55" s="3">
        <f t="shared" si="14"/>
        <v>23</v>
      </c>
      <c r="AT55" s="3">
        <f t="shared" si="14"/>
        <v>23</v>
      </c>
      <c r="AU55" s="3">
        <f t="shared" si="14"/>
        <v>23</v>
      </c>
      <c r="AV55" s="3">
        <f t="shared" si="14"/>
        <v>27.599999999999998</v>
      </c>
      <c r="AW55" s="3">
        <f t="shared" si="14"/>
        <v>27.599999999999998</v>
      </c>
      <c r="AX55" s="3">
        <f t="shared" si="14"/>
        <v>27.599999999999998</v>
      </c>
      <c r="AY55" s="3">
        <f t="shared" si="14"/>
        <v>27.599999999999998</v>
      </c>
      <c r="AZ55" s="3">
        <f t="shared" si="14"/>
        <v>27.599999999999998</v>
      </c>
      <c r="BA55" s="3">
        <f t="shared" si="14"/>
        <v>27.599999999999998</v>
      </c>
      <c r="BB55" s="3">
        <f t="shared" si="14"/>
        <v>32.199999999999996</v>
      </c>
      <c r="BC55" s="3">
        <f t="shared" si="14"/>
        <v>32.199999999999996</v>
      </c>
      <c r="BD55" s="3">
        <f t="shared" si="14"/>
        <v>32.199999999999996</v>
      </c>
      <c r="BE55" s="3">
        <f t="shared" si="14"/>
        <v>32.199999999999996</v>
      </c>
      <c r="BF55" s="3">
        <f t="shared" si="14"/>
        <v>32.199999999999996</v>
      </c>
      <c r="BG55" s="3">
        <f t="shared" si="14"/>
        <v>32.199999999999996</v>
      </c>
      <c r="BH55" s="3">
        <f t="shared" si="14"/>
        <v>36.799999999999997</v>
      </c>
      <c r="BI55" s="3">
        <f t="shared" si="14"/>
        <v>36.799999999999997</v>
      </c>
      <c r="BJ55" s="3">
        <f t="shared" si="14"/>
        <v>36.799999999999997</v>
      </c>
      <c r="BK55" s="3">
        <f t="shared" si="14"/>
        <v>36.799999999999997</v>
      </c>
      <c r="BL55" s="3">
        <f t="shared" si="14"/>
        <v>36.799999999999997</v>
      </c>
      <c r="BM55" s="3">
        <f t="shared" si="14"/>
        <v>36.799999999999997</v>
      </c>
      <c r="BN55" s="3">
        <f t="shared" si="14"/>
        <v>41.4</v>
      </c>
      <c r="BO55" s="3">
        <f t="shared" si="14"/>
        <v>41.4</v>
      </c>
      <c r="BP55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</row>
    <row r="56" spans="2:282" s="11" customFormat="1" ht="15.7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"/>
      <c r="Q56" s="1" t="s">
        <v>6</v>
      </c>
      <c r="R56" s="3">
        <f>IF(ISBLANK($N$28)=TRUE,"",INT((R$49+24)/25)*$N$28)</f>
        <v>2.5</v>
      </c>
      <c r="S56" s="3">
        <f t="shared" ref="S56:BO56" si="15">IF(ISBLANK($N$28)=TRUE,"",INT((S$49+24)/25)*$N$28)</f>
        <v>2.5</v>
      </c>
      <c r="T56" s="3">
        <f t="shared" si="15"/>
        <v>2.5</v>
      </c>
      <c r="U56" s="3">
        <f t="shared" si="15"/>
        <v>2.5</v>
      </c>
      <c r="V56" s="3">
        <f t="shared" si="15"/>
        <v>2.5</v>
      </c>
      <c r="W56" s="3">
        <f t="shared" si="15"/>
        <v>2.5</v>
      </c>
      <c r="X56" s="3">
        <f t="shared" si="15"/>
        <v>2.5</v>
      </c>
      <c r="Y56" s="3">
        <f t="shared" si="15"/>
        <v>2.5</v>
      </c>
      <c r="Z56" s="3">
        <f t="shared" si="15"/>
        <v>2.5</v>
      </c>
      <c r="AA56" s="3">
        <f t="shared" si="15"/>
        <v>2.5</v>
      </c>
      <c r="AB56" s="3">
        <f t="shared" si="15"/>
        <v>2.5</v>
      </c>
      <c r="AC56" s="3">
        <f t="shared" si="15"/>
        <v>2.5</v>
      </c>
      <c r="AD56" s="3">
        <f t="shared" si="15"/>
        <v>2.5</v>
      </c>
      <c r="AE56" s="3">
        <f t="shared" si="15"/>
        <v>2.5</v>
      </c>
      <c r="AF56" s="3">
        <f t="shared" si="15"/>
        <v>2.5</v>
      </c>
      <c r="AG56" s="3">
        <f t="shared" si="15"/>
        <v>2.5</v>
      </c>
      <c r="AH56" s="3">
        <f t="shared" si="15"/>
        <v>2.5</v>
      </c>
      <c r="AI56" s="3">
        <f t="shared" si="15"/>
        <v>2.5</v>
      </c>
      <c r="AJ56" s="3">
        <f t="shared" si="15"/>
        <v>2.5</v>
      </c>
      <c r="AK56" s="3">
        <f t="shared" si="15"/>
        <v>2.5</v>
      </c>
      <c r="AL56" s="3">
        <f t="shared" si="15"/>
        <v>2.5</v>
      </c>
      <c r="AM56" s="3">
        <f t="shared" si="15"/>
        <v>2.5</v>
      </c>
      <c r="AN56" s="3">
        <f t="shared" si="15"/>
        <v>2.5</v>
      </c>
      <c r="AO56" s="3">
        <f t="shared" si="15"/>
        <v>2.5</v>
      </c>
      <c r="AP56" s="3">
        <f t="shared" si="15"/>
        <v>2.5</v>
      </c>
      <c r="AQ56" s="3">
        <f t="shared" si="15"/>
        <v>5</v>
      </c>
      <c r="AR56" s="3">
        <f t="shared" si="15"/>
        <v>5</v>
      </c>
      <c r="AS56" s="3">
        <f t="shared" si="15"/>
        <v>5</v>
      </c>
      <c r="AT56" s="3">
        <f t="shared" si="15"/>
        <v>5</v>
      </c>
      <c r="AU56" s="3">
        <f t="shared" si="15"/>
        <v>5</v>
      </c>
      <c r="AV56" s="3">
        <f t="shared" si="15"/>
        <v>5</v>
      </c>
      <c r="AW56" s="3">
        <f t="shared" si="15"/>
        <v>5</v>
      </c>
      <c r="AX56" s="3">
        <f t="shared" si="15"/>
        <v>5</v>
      </c>
      <c r="AY56" s="3">
        <f t="shared" si="15"/>
        <v>5</v>
      </c>
      <c r="AZ56" s="3">
        <f t="shared" si="15"/>
        <v>5</v>
      </c>
      <c r="BA56" s="3">
        <f t="shared" si="15"/>
        <v>5</v>
      </c>
      <c r="BB56" s="3">
        <f t="shared" si="15"/>
        <v>5</v>
      </c>
      <c r="BC56" s="3">
        <f t="shared" si="15"/>
        <v>5</v>
      </c>
      <c r="BD56" s="3">
        <f t="shared" si="15"/>
        <v>5</v>
      </c>
      <c r="BE56" s="3">
        <f t="shared" si="15"/>
        <v>5</v>
      </c>
      <c r="BF56" s="3">
        <f t="shared" si="15"/>
        <v>5</v>
      </c>
      <c r="BG56" s="3">
        <f t="shared" si="15"/>
        <v>5</v>
      </c>
      <c r="BH56" s="3">
        <f t="shared" si="15"/>
        <v>5</v>
      </c>
      <c r="BI56" s="3">
        <f t="shared" si="15"/>
        <v>5</v>
      </c>
      <c r="BJ56" s="3">
        <f t="shared" si="15"/>
        <v>5</v>
      </c>
      <c r="BK56" s="3">
        <f t="shared" si="15"/>
        <v>5</v>
      </c>
      <c r="BL56" s="3">
        <f t="shared" si="15"/>
        <v>5</v>
      </c>
      <c r="BM56" s="3">
        <f t="shared" si="15"/>
        <v>5</v>
      </c>
      <c r="BN56" s="3">
        <f t="shared" si="15"/>
        <v>5</v>
      </c>
      <c r="BO56" s="3">
        <f t="shared" si="15"/>
        <v>5</v>
      </c>
      <c r="BP56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</row>
    <row r="57" spans="2:282" s="11" customFormat="1" ht="15.7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"/>
      <c r="Q57" s="4" t="s">
        <v>7</v>
      </c>
      <c r="R57" s="5">
        <f>SUM(R50:R56)</f>
        <v>31.5</v>
      </c>
      <c r="S57" s="5">
        <f t="shared" ref="S57:BO57" si="16">SUM(S50:S56)</f>
        <v>31.5</v>
      </c>
      <c r="T57" s="5">
        <f t="shared" si="16"/>
        <v>31.5</v>
      </c>
      <c r="U57" s="5">
        <f t="shared" si="16"/>
        <v>31.5</v>
      </c>
      <c r="V57" s="5">
        <f t="shared" si="16"/>
        <v>40.300000000000004</v>
      </c>
      <c r="W57" s="5">
        <f t="shared" si="16"/>
        <v>40.300000000000004</v>
      </c>
      <c r="X57" s="5">
        <f t="shared" si="16"/>
        <v>44.900000000000006</v>
      </c>
      <c r="Y57" s="5">
        <f t="shared" si="16"/>
        <v>44.900000000000006</v>
      </c>
      <c r="Z57" s="5">
        <f t="shared" si="16"/>
        <v>57.2</v>
      </c>
      <c r="AA57" s="5">
        <f t="shared" si="16"/>
        <v>57.2</v>
      </c>
      <c r="AB57" s="5">
        <f t="shared" si="16"/>
        <v>57.2</v>
      </c>
      <c r="AC57" s="5">
        <f t="shared" si="16"/>
        <v>57.2</v>
      </c>
      <c r="AD57" s="5">
        <f t="shared" si="16"/>
        <v>70.599999999999994</v>
      </c>
      <c r="AE57" s="5">
        <f t="shared" si="16"/>
        <v>70.599999999999994</v>
      </c>
      <c r="AF57" s="5">
        <f t="shared" si="16"/>
        <v>70.599999999999994</v>
      </c>
      <c r="AG57" s="5">
        <f t="shared" si="16"/>
        <v>70.599999999999994</v>
      </c>
      <c r="AH57" s="5">
        <f t="shared" si="16"/>
        <v>82.899999999999991</v>
      </c>
      <c r="AI57" s="5">
        <f t="shared" si="16"/>
        <v>82.899999999999991</v>
      </c>
      <c r="AJ57" s="5">
        <f t="shared" si="16"/>
        <v>91</v>
      </c>
      <c r="AK57" s="5">
        <f t="shared" si="16"/>
        <v>91</v>
      </c>
      <c r="AL57" s="5">
        <f t="shared" si="16"/>
        <v>108.4</v>
      </c>
      <c r="AM57" s="5">
        <f t="shared" si="16"/>
        <v>108.4</v>
      </c>
      <c r="AN57" s="5">
        <f t="shared" si="16"/>
        <v>108.4</v>
      </c>
      <c r="AO57" s="5">
        <f t="shared" si="16"/>
        <v>108.4</v>
      </c>
      <c r="AP57" s="5">
        <f t="shared" si="16"/>
        <v>125.3</v>
      </c>
      <c r="AQ57" s="5">
        <f t="shared" si="16"/>
        <v>127.8</v>
      </c>
      <c r="AR57" s="5">
        <f t="shared" si="16"/>
        <v>127.8</v>
      </c>
      <c r="AS57" s="5">
        <f t="shared" si="16"/>
        <v>127.8</v>
      </c>
      <c r="AT57" s="5">
        <f t="shared" si="16"/>
        <v>136.6</v>
      </c>
      <c r="AU57" s="5">
        <f t="shared" si="16"/>
        <v>136.6</v>
      </c>
      <c r="AV57" s="5">
        <f t="shared" si="16"/>
        <v>141.19999999999999</v>
      </c>
      <c r="AW57" s="5">
        <f t="shared" si="16"/>
        <v>141.19999999999999</v>
      </c>
      <c r="AX57" s="5">
        <f t="shared" si="16"/>
        <v>153.5</v>
      </c>
      <c r="AY57" s="5">
        <f t="shared" si="16"/>
        <v>153.5</v>
      </c>
      <c r="AZ57" s="5">
        <f t="shared" si="16"/>
        <v>153.5</v>
      </c>
      <c r="BA57" s="5">
        <f t="shared" si="16"/>
        <v>153.5</v>
      </c>
      <c r="BB57" s="5">
        <f t="shared" si="16"/>
        <v>170.39999999999998</v>
      </c>
      <c r="BC57" s="5">
        <f t="shared" si="16"/>
        <v>170.39999999999998</v>
      </c>
      <c r="BD57" s="5">
        <f t="shared" si="16"/>
        <v>170.39999999999998</v>
      </c>
      <c r="BE57" s="5">
        <f t="shared" si="16"/>
        <v>170.39999999999998</v>
      </c>
      <c r="BF57" s="5">
        <f t="shared" si="16"/>
        <v>191.3</v>
      </c>
      <c r="BG57" s="5">
        <f t="shared" si="16"/>
        <v>191.3</v>
      </c>
      <c r="BH57" s="5">
        <f t="shared" si="16"/>
        <v>195.90000000000003</v>
      </c>
      <c r="BI57" s="5">
        <f t="shared" si="16"/>
        <v>195.90000000000003</v>
      </c>
      <c r="BJ57" s="5">
        <f t="shared" si="16"/>
        <v>204.7</v>
      </c>
      <c r="BK57" s="5">
        <f t="shared" si="16"/>
        <v>204.7</v>
      </c>
      <c r="BL57" s="5">
        <f t="shared" si="16"/>
        <v>204.7</v>
      </c>
      <c r="BM57" s="5">
        <f t="shared" si="16"/>
        <v>204.7</v>
      </c>
      <c r="BN57" s="5">
        <f t="shared" si="16"/>
        <v>221.60000000000002</v>
      </c>
      <c r="BO57" s="5">
        <f t="shared" si="16"/>
        <v>221.60000000000002</v>
      </c>
      <c r="BP57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</row>
    <row r="58" spans="2:282" s="11" customFormat="1" ht="15.7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"/>
      <c r="Q58" s="4" t="s">
        <v>8</v>
      </c>
      <c r="R58" s="5">
        <f t="shared" ref="R58:AW58" si="17">ROUND((R57/R49)*2,1)/2</f>
        <v>31.5</v>
      </c>
      <c r="S58" s="5">
        <f t="shared" si="17"/>
        <v>15.75</v>
      </c>
      <c r="T58" s="5">
        <f t="shared" si="17"/>
        <v>10.5</v>
      </c>
      <c r="U58" s="5">
        <f t="shared" si="17"/>
        <v>7.9</v>
      </c>
      <c r="V58" s="5">
        <f t="shared" si="17"/>
        <v>8.0500000000000007</v>
      </c>
      <c r="W58" s="5">
        <f t="shared" si="17"/>
        <v>6.7</v>
      </c>
      <c r="X58" s="5">
        <f t="shared" si="17"/>
        <v>6.4</v>
      </c>
      <c r="Y58" s="5">
        <f t="shared" si="17"/>
        <v>5.6</v>
      </c>
      <c r="Z58" s="5">
        <f t="shared" si="17"/>
        <v>6.35</v>
      </c>
      <c r="AA58" s="5">
        <f t="shared" si="17"/>
        <v>5.7</v>
      </c>
      <c r="AB58" s="5">
        <f t="shared" si="17"/>
        <v>5.2</v>
      </c>
      <c r="AC58" s="5">
        <f t="shared" si="17"/>
        <v>4.75</v>
      </c>
      <c r="AD58" s="5">
        <f t="shared" si="17"/>
        <v>5.45</v>
      </c>
      <c r="AE58" s="5">
        <f t="shared" si="17"/>
        <v>5.05</v>
      </c>
      <c r="AF58" s="5">
        <f t="shared" si="17"/>
        <v>4.7</v>
      </c>
      <c r="AG58" s="5">
        <f t="shared" si="17"/>
        <v>4.4000000000000004</v>
      </c>
      <c r="AH58" s="5">
        <f t="shared" si="17"/>
        <v>4.9000000000000004</v>
      </c>
      <c r="AI58" s="5">
        <f t="shared" si="17"/>
        <v>4.5999999999999996</v>
      </c>
      <c r="AJ58" s="5">
        <f t="shared" si="17"/>
        <v>4.8</v>
      </c>
      <c r="AK58" s="5">
        <f t="shared" si="17"/>
        <v>4.55</v>
      </c>
      <c r="AL58" s="5">
        <f t="shared" si="17"/>
        <v>5.15</v>
      </c>
      <c r="AM58" s="5">
        <f t="shared" si="17"/>
        <v>4.95</v>
      </c>
      <c r="AN58" s="5">
        <f t="shared" si="17"/>
        <v>4.7</v>
      </c>
      <c r="AO58" s="5">
        <f t="shared" si="17"/>
        <v>4.5</v>
      </c>
      <c r="AP58" s="5">
        <f t="shared" si="17"/>
        <v>5</v>
      </c>
      <c r="AQ58" s="5">
        <f t="shared" si="17"/>
        <v>4.9000000000000004</v>
      </c>
      <c r="AR58" s="5">
        <f t="shared" si="17"/>
        <v>4.75</v>
      </c>
      <c r="AS58" s="5">
        <f t="shared" si="17"/>
        <v>4.55</v>
      </c>
      <c r="AT58" s="5">
        <f t="shared" si="17"/>
        <v>4.7</v>
      </c>
      <c r="AU58" s="5">
        <f t="shared" si="17"/>
        <v>4.55</v>
      </c>
      <c r="AV58" s="5">
        <f t="shared" si="17"/>
        <v>4.55</v>
      </c>
      <c r="AW58" s="5">
        <f t="shared" si="17"/>
        <v>4.4000000000000004</v>
      </c>
      <c r="AX58" s="5">
        <f t="shared" ref="AX58:BO58" si="18">ROUND((AX57/AX49)*2,1)/2</f>
        <v>4.6500000000000004</v>
      </c>
      <c r="AY58" s="5">
        <f t="shared" si="18"/>
        <v>4.5</v>
      </c>
      <c r="AZ58" s="5">
        <f t="shared" si="18"/>
        <v>4.4000000000000004</v>
      </c>
      <c r="BA58" s="5">
        <f t="shared" si="18"/>
        <v>4.25</v>
      </c>
      <c r="BB58" s="5">
        <f t="shared" si="18"/>
        <v>4.5999999999999996</v>
      </c>
      <c r="BC58" s="5">
        <f t="shared" si="18"/>
        <v>4.5</v>
      </c>
      <c r="BD58" s="5">
        <f t="shared" si="18"/>
        <v>4.3499999999999996</v>
      </c>
      <c r="BE58" s="5">
        <f t="shared" si="18"/>
        <v>4.25</v>
      </c>
      <c r="BF58" s="5">
        <f t="shared" si="18"/>
        <v>4.6500000000000004</v>
      </c>
      <c r="BG58" s="5">
        <f t="shared" si="18"/>
        <v>4.55</v>
      </c>
      <c r="BH58" s="5">
        <f t="shared" si="18"/>
        <v>4.55</v>
      </c>
      <c r="BI58" s="5">
        <f t="shared" si="18"/>
        <v>4.45</v>
      </c>
      <c r="BJ58" s="5">
        <f t="shared" si="18"/>
        <v>4.55</v>
      </c>
      <c r="BK58" s="5">
        <f t="shared" si="18"/>
        <v>4.45</v>
      </c>
      <c r="BL58" s="5">
        <f t="shared" si="18"/>
        <v>4.3499999999999996</v>
      </c>
      <c r="BM58" s="5">
        <f t="shared" si="18"/>
        <v>4.25</v>
      </c>
      <c r="BN58" s="5">
        <f t="shared" si="18"/>
        <v>4.5</v>
      </c>
      <c r="BO58" s="5">
        <f t="shared" si="18"/>
        <v>4.45</v>
      </c>
      <c r="BP58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</row>
    <row r="59" spans="2:282" s="11" customFormat="1" ht="15.7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"/>
      <c r="Q59" s="1"/>
      <c r="R59" s="3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/>
      <c r="BK59"/>
      <c r="BL59"/>
      <c r="BM59"/>
      <c r="BN59"/>
      <c r="BO59"/>
      <c r="BP59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</row>
    <row r="60" spans="2:282" s="11" customFormat="1" ht="15.7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"/>
      <c r="Q60" s="1"/>
      <c r="R60" s="3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/>
      <c r="BK60"/>
      <c r="BL60"/>
      <c r="BM60"/>
      <c r="BN60"/>
      <c r="BO60"/>
      <c r="BP6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</row>
    <row r="61" spans="2:28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1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</row>
    <row r="62" spans="2:28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1"/>
      <c r="Q62" s="1"/>
      <c r="R62" s="1"/>
      <c r="S62" s="1"/>
      <c r="T62" s="1"/>
      <c r="U62" s="1"/>
      <c r="V62" s="1"/>
      <c r="W62" s="3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</row>
    <row r="63" spans="2:28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</row>
    <row r="64" spans="2:28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</row>
    <row r="65" spans="2:28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</row>
    <row r="66" spans="2:28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</row>
    <row r="67" spans="2:28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</row>
    <row r="68" spans="2:28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</row>
    <row r="69" spans="2:28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</row>
    <row r="70" spans="2:28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</row>
    <row r="71" spans="2:28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</row>
    <row r="72" spans="2:28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</row>
    <row r="73" spans="2:28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</row>
    <row r="74" spans="2:28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</row>
    <row r="75" spans="2:28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</row>
    <row r="76" spans="2:28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</row>
    <row r="77" spans="2:28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</row>
    <row r="78" spans="2:28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</row>
    <row r="79" spans="2:28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</row>
    <row r="80" spans="2:28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</row>
    <row r="81" spans="2:28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</row>
    <row r="82" spans="2:28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</row>
    <row r="83" spans="2:28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</row>
    <row r="84" spans="2:28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</row>
    <row r="85" spans="2:28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</row>
    <row r="86" spans="2:28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</row>
    <row r="87" spans="2:28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</row>
    <row r="88" spans="2:28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</row>
    <row r="89" spans="2:28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</row>
    <row r="90" spans="2:28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</row>
    <row r="91" spans="2:28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</row>
    <row r="92" spans="2:28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</row>
    <row r="93" spans="2:28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</row>
    <row r="94" spans="2:28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</row>
    <row r="95" spans="2:28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</row>
    <row r="96" spans="2:28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</row>
    <row r="97" spans="2:28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</row>
    <row r="98" spans="2:28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</row>
    <row r="99" spans="2:28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</row>
    <row r="100" spans="2:28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</row>
    <row r="101" spans="2:28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</row>
    <row r="102" spans="2:28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</row>
    <row r="103" spans="2:28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</row>
    <row r="104" spans="2:28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</row>
    <row r="105" spans="2:28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</row>
    <row r="106" spans="2:28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</row>
    <row r="107" spans="2:28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</row>
    <row r="108" spans="2:28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</row>
    <row r="109" spans="2:28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</row>
    <row r="110" spans="2:28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</row>
    <row r="111" spans="2:28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</row>
    <row r="112" spans="2:28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</row>
    <row r="113" spans="2:28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</row>
    <row r="114" spans="2:28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</row>
    <row r="115" spans="2:28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</row>
    <row r="116" spans="2:28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</row>
    <row r="117" spans="2:28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</row>
    <row r="118" spans="2:28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</row>
    <row r="119" spans="2:28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</row>
    <row r="120" spans="2:28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</row>
    <row r="121" spans="2:28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</row>
    <row r="122" spans="2:28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</row>
    <row r="123" spans="2:28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</row>
    <row r="124" spans="2:28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</row>
    <row r="125" spans="2:28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/>
      <c r="JE125" s="6"/>
      <c r="JF125" s="6"/>
      <c r="JG125" s="6"/>
      <c r="JH125" s="6"/>
      <c r="JI125" s="6"/>
      <c r="JJ125" s="6"/>
      <c r="JK125" s="6"/>
      <c r="JL125" s="6"/>
      <c r="JM125" s="6"/>
      <c r="JN125" s="6"/>
      <c r="JO125" s="6"/>
      <c r="JP125" s="6"/>
      <c r="JQ125" s="6"/>
      <c r="JR125" s="6"/>
      <c r="JS125" s="6"/>
      <c r="JT125" s="6"/>
      <c r="JU125" s="6"/>
      <c r="JV125" s="6"/>
    </row>
    <row r="126" spans="2:28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/>
      <c r="JE126" s="6"/>
      <c r="JF126" s="6"/>
      <c r="JG126" s="6"/>
      <c r="JH126" s="6"/>
      <c r="JI126" s="6"/>
      <c r="JJ126" s="6"/>
      <c r="JK126" s="6"/>
      <c r="JL126" s="6"/>
      <c r="JM126" s="6"/>
      <c r="JN126" s="6"/>
      <c r="JO126" s="6"/>
      <c r="JP126" s="6"/>
      <c r="JQ126" s="6"/>
      <c r="JR126" s="6"/>
      <c r="JS126" s="6"/>
      <c r="JT126" s="6"/>
      <c r="JU126" s="6"/>
      <c r="JV126" s="6"/>
    </row>
    <row r="127" spans="2:28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  <c r="IW127" s="6"/>
      <c r="IX127" s="6"/>
      <c r="IY127" s="6"/>
      <c r="IZ127" s="6"/>
      <c r="JA127" s="6"/>
      <c r="JB127" s="6"/>
      <c r="JC127" s="6"/>
      <c r="JD127" s="6"/>
      <c r="JE127" s="6"/>
      <c r="JF127" s="6"/>
      <c r="JG127" s="6"/>
      <c r="JH127" s="6"/>
      <c r="JI127" s="6"/>
      <c r="JJ127" s="6"/>
      <c r="JK127" s="6"/>
      <c r="JL127" s="6"/>
      <c r="JM127" s="6"/>
      <c r="JN127" s="6"/>
      <c r="JO127" s="6"/>
      <c r="JP127" s="6"/>
      <c r="JQ127" s="6"/>
      <c r="JR127" s="6"/>
      <c r="JS127" s="6"/>
      <c r="JT127" s="6"/>
      <c r="JU127" s="6"/>
      <c r="JV127" s="6"/>
    </row>
    <row r="128" spans="2:28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  <c r="IW128" s="6"/>
      <c r="IX128" s="6"/>
      <c r="IY128" s="6"/>
      <c r="IZ128" s="6"/>
      <c r="JA128" s="6"/>
      <c r="JB128" s="6"/>
      <c r="JC128" s="6"/>
      <c r="JD128" s="6"/>
      <c r="JE128" s="6"/>
      <c r="JF128" s="6"/>
      <c r="JG128" s="6"/>
      <c r="JH128" s="6"/>
      <c r="JI128" s="6"/>
      <c r="JJ128" s="6"/>
      <c r="JK128" s="6"/>
      <c r="JL128" s="6"/>
      <c r="JM128" s="6"/>
      <c r="JN128" s="6"/>
      <c r="JO128" s="6"/>
      <c r="JP128" s="6"/>
      <c r="JQ128" s="6"/>
      <c r="JR128" s="6"/>
      <c r="JS128" s="6"/>
      <c r="JT128" s="6"/>
      <c r="JU128" s="6"/>
      <c r="JV128" s="6"/>
    </row>
    <row r="129" spans="2:28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  <c r="IW129" s="6"/>
      <c r="IX129" s="6"/>
      <c r="IY129" s="6"/>
      <c r="IZ129" s="6"/>
      <c r="JA129" s="6"/>
      <c r="JB129" s="6"/>
      <c r="JC129" s="6"/>
      <c r="JD129" s="6"/>
      <c r="JE129" s="6"/>
      <c r="JF129" s="6"/>
      <c r="JG129" s="6"/>
      <c r="JH129" s="6"/>
      <c r="JI129" s="6"/>
      <c r="JJ129" s="6"/>
      <c r="JK129" s="6"/>
      <c r="JL129" s="6"/>
      <c r="JM129" s="6"/>
      <c r="JN129" s="6"/>
      <c r="JO129" s="6"/>
      <c r="JP129" s="6"/>
      <c r="JQ129" s="6"/>
      <c r="JR129" s="6"/>
      <c r="JS129" s="6"/>
      <c r="JT129" s="6"/>
      <c r="JU129" s="6"/>
      <c r="JV129" s="6"/>
    </row>
    <row r="130" spans="2:28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  <c r="IW130" s="6"/>
      <c r="IX130" s="6"/>
      <c r="IY130" s="6"/>
      <c r="IZ130" s="6"/>
      <c r="JA130" s="6"/>
      <c r="JB130" s="6"/>
      <c r="JC130" s="6"/>
      <c r="JD130" s="6"/>
      <c r="JE130" s="6"/>
      <c r="JF130" s="6"/>
      <c r="JG130" s="6"/>
      <c r="JH130" s="6"/>
      <c r="JI130" s="6"/>
      <c r="JJ130" s="6"/>
      <c r="JK130" s="6"/>
      <c r="JL130" s="6"/>
      <c r="JM130" s="6"/>
      <c r="JN130" s="6"/>
      <c r="JO130" s="6"/>
      <c r="JP130" s="6"/>
      <c r="JQ130" s="6"/>
      <c r="JR130" s="6"/>
      <c r="JS130" s="6"/>
      <c r="JT130" s="6"/>
      <c r="JU130" s="6"/>
      <c r="JV130" s="6"/>
    </row>
    <row r="131" spans="2:28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  <c r="IW131" s="6"/>
      <c r="IX131" s="6"/>
      <c r="IY131" s="6"/>
      <c r="IZ131" s="6"/>
      <c r="JA131" s="6"/>
      <c r="JB131" s="6"/>
      <c r="JC131" s="6"/>
      <c r="JD131" s="6"/>
      <c r="JE131" s="6"/>
      <c r="JF131" s="6"/>
      <c r="JG131" s="6"/>
      <c r="JH131" s="6"/>
      <c r="JI131" s="6"/>
      <c r="JJ131" s="6"/>
      <c r="JK131" s="6"/>
      <c r="JL131" s="6"/>
      <c r="JM131" s="6"/>
      <c r="JN131" s="6"/>
      <c r="JO131" s="6"/>
      <c r="JP131" s="6"/>
      <c r="JQ131" s="6"/>
      <c r="JR131" s="6"/>
      <c r="JS131" s="6"/>
      <c r="JT131" s="6"/>
      <c r="JU131" s="6"/>
      <c r="JV131" s="6"/>
    </row>
    <row r="132" spans="2:28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  <c r="IW132" s="6"/>
      <c r="IX132" s="6"/>
      <c r="IY132" s="6"/>
      <c r="IZ132" s="6"/>
      <c r="JA132" s="6"/>
      <c r="JB132" s="6"/>
      <c r="JC132" s="6"/>
      <c r="JD132" s="6"/>
      <c r="JE132" s="6"/>
      <c r="JF132" s="6"/>
      <c r="JG132" s="6"/>
      <c r="JH132" s="6"/>
      <c r="JI132" s="6"/>
      <c r="JJ132" s="6"/>
      <c r="JK132" s="6"/>
      <c r="JL132" s="6"/>
      <c r="JM132" s="6"/>
      <c r="JN132" s="6"/>
      <c r="JO132" s="6"/>
      <c r="JP132" s="6"/>
      <c r="JQ132" s="6"/>
      <c r="JR132" s="6"/>
      <c r="JS132" s="6"/>
      <c r="JT132" s="6"/>
      <c r="JU132" s="6"/>
      <c r="JV132" s="6"/>
    </row>
    <row r="133" spans="2:28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  <c r="IW133" s="6"/>
      <c r="IX133" s="6"/>
      <c r="IY133" s="6"/>
      <c r="IZ133" s="6"/>
      <c r="JA133" s="6"/>
      <c r="JB133" s="6"/>
      <c r="JC133" s="6"/>
      <c r="JD133" s="6"/>
      <c r="JE133" s="6"/>
      <c r="JF133" s="6"/>
      <c r="JG133" s="6"/>
      <c r="JH133" s="6"/>
      <c r="JI133" s="6"/>
      <c r="JJ133" s="6"/>
      <c r="JK133" s="6"/>
      <c r="JL133" s="6"/>
      <c r="JM133" s="6"/>
      <c r="JN133" s="6"/>
      <c r="JO133" s="6"/>
      <c r="JP133" s="6"/>
      <c r="JQ133" s="6"/>
      <c r="JR133" s="6"/>
      <c r="JS133" s="6"/>
      <c r="JT133" s="6"/>
      <c r="JU133" s="6"/>
      <c r="JV133" s="6"/>
    </row>
    <row r="134" spans="2:28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/>
      <c r="JE134" s="6"/>
      <c r="JF134" s="6"/>
      <c r="JG134" s="6"/>
      <c r="JH134" s="6"/>
      <c r="JI134" s="6"/>
      <c r="JJ134" s="6"/>
      <c r="JK134" s="6"/>
      <c r="JL134" s="6"/>
      <c r="JM134" s="6"/>
      <c r="JN134" s="6"/>
      <c r="JO134" s="6"/>
      <c r="JP134" s="6"/>
      <c r="JQ134" s="6"/>
      <c r="JR134" s="6"/>
      <c r="JS134" s="6"/>
      <c r="JT134" s="6"/>
      <c r="JU134" s="6"/>
      <c r="JV134" s="6"/>
    </row>
    <row r="135" spans="2:28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/>
      <c r="JE135" s="6"/>
      <c r="JF135" s="6"/>
      <c r="JG135" s="6"/>
      <c r="JH135" s="6"/>
      <c r="JI135" s="6"/>
      <c r="JJ135" s="6"/>
      <c r="JK135" s="6"/>
      <c r="JL135" s="6"/>
      <c r="JM135" s="6"/>
      <c r="JN135" s="6"/>
      <c r="JO135" s="6"/>
      <c r="JP135" s="6"/>
      <c r="JQ135" s="6"/>
      <c r="JR135" s="6"/>
      <c r="JS135" s="6"/>
      <c r="JT135" s="6"/>
      <c r="JU135" s="6"/>
      <c r="JV135" s="6"/>
    </row>
    <row r="136" spans="2:28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  <c r="IW136" s="6"/>
      <c r="IX136" s="6"/>
      <c r="IY136" s="6"/>
      <c r="IZ136" s="6"/>
      <c r="JA136" s="6"/>
      <c r="JB136" s="6"/>
      <c r="JC136" s="6"/>
      <c r="JD136" s="6"/>
      <c r="JE136" s="6"/>
      <c r="JF136" s="6"/>
      <c r="JG136" s="6"/>
      <c r="JH136" s="6"/>
      <c r="JI136" s="6"/>
      <c r="JJ136" s="6"/>
      <c r="JK136" s="6"/>
      <c r="JL136" s="6"/>
      <c r="JM136" s="6"/>
      <c r="JN136" s="6"/>
      <c r="JO136" s="6"/>
      <c r="JP136" s="6"/>
      <c r="JQ136" s="6"/>
      <c r="JR136" s="6"/>
      <c r="JS136" s="6"/>
      <c r="JT136" s="6"/>
      <c r="JU136" s="6"/>
      <c r="JV136" s="6"/>
    </row>
    <row r="137" spans="2:28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  <c r="IW137" s="6"/>
      <c r="IX137" s="6"/>
      <c r="IY137" s="6"/>
      <c r="IZ137" s="6"/>
      <c r="JA137" s="6"/>
      <c r="JB137" s="6"/>
      <c r="JC137" s="6"/>
      <c r="JD137" s="6"/>
      <c r="JE137" s="6"/>
      <c r="JF137" s="6"/>
      <c r="JG137" s="6"/>
      <c r="JH137" s="6"/>
      <c r="JI137" s="6"/>
      <c r="JJ137" s="6"/>
      <c r="JK137" s="6"/>
      <c r="JL137" s="6"/>
      <c r="JM137" s="6"/>
      <c r="JN137" s="6"/>
      <c r="JO137" s="6"/>
      <c r="JP137" s="6"/>
      <c r="JQ137" s="6"/>
      <c r="JR137" s="6"/>
      <c r="JS137" s="6"/>
      <c r="JT137" s="6"/>
      <c r="JU137" s="6"/>
      <c r="JV137" s="6"/>
    </row>
    <row r="138" spans="2:28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  <c r="IW138" s="6"/>
      <c r="IX138" s="6"/>
      <c r="IY138" s="6"/>
      <c r="IZ138" s="6"/>
      <c r="JA138" s="6"/>
      <c r="JB138" s="6"/>
      <c r="JC138" s="6"/>
      <c r="JD138" s="6"/>
      <c r="JE138" s="6"/>
      <c r="JF138" s="6"/>
      <c r="JG138" s="6"/>
      <c r="JH138" s="6"/>
      <c r="JI138" s="6"/>
      <c r="JJ138" s="6"/>
      <c r="JK138" s="6"/>
      <c r="JL138" s="6"/>
      <c r="JM138" s="6"/>
      <c r="JN138" s="6"/>
      <c r="JO138" s="6"/>
      <c r="JP138" s="6"/>
      <c r="JQ138" s="6"/>
      <c r="JR138" s="6"/>
      <c r="JS138" s="6"/>
      <c r="JT138" s="6"/>
      <c r="JU138" s="6"/>
      <c r="JV138" s="6"/>
    </row>
    <row r="139" spans="2:28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W139" s="6"/>
      <c r="IX139" s="6"/>
      <c r="IY139" s="6"/>
      <c r="IZ139" s="6"/>
      <c r="JA139" s="6"/>
      <c r="JB139" s="6"/>
      <c r="JC139" s="6"/>
      <c r="JD139" s="6"/>
      <c r="JE139" s="6"/>
      <c r="JF139" s="6"/>
      <c r="JG139" s="6"/>
      <c r="JH139" s="6"/>
      <c r="JI139" s="6"/>
      <c r="JJ139" s="6"/>
      <c r="JK139" s="6"/>
      <c r="JL139" s="6"/>
      <c r="JM139" s="6"/>
      <c r="JN139" s="6"/>
      <c r="JO139" s="6"/>
      <c r="JP139" s="6"/>
      <c r="JQ139" s="6"/>
      <c r="JR139" s="6"/>
      <c r="JS139" s="6"/>
      <c r="JT139" s="6"/>
      <c r="JU139" s="6"/>
      <c r="JV139" s="6"/>
    </row>
    <row r="140" spans="2:28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W140" s="6"/>
      <c r="IX140" s="6"/>
      <c r="IY140" s="6"/>
      <c r="IZ140" s="6"/>
      <c r="JA140" s="6"/>
      <c r="JB140" s="6"/>
      <c r="JC140" s="6"/>
      <c r="JD140" s="6"/>
      <c r="JE140" s="6"/>
      <c r="JF140" s="6"/>
      <c r="JG140" s="6"/>
      <c r="JH140" s="6"/>
      <c r="JI140" s="6"/>
      <c r="JJ140" s="6"/>
      <c r="JK140" s="6"/>
      <c r="JL140" s="6"/>
      <c r="JM140" s="6"/>
      <c r="JN140" s="6"/>
      <c r="JO140" s="6"/>
      <c r="JP140" s="6"/>
      <c r="JQ140" s="6"/>
      <c r="JR140" s="6"/>
      <c r="JS140" s="6"/>
      <c r="JT140" s="6"/>
      <c r="JU140" s="6"/>
      <c r="JV140" s="6"/>
    </row>
    <row r="141" spans="2:28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W141" s="6"/>
      <c r="IX141" s="6"/>
      <c r="IY141" s="6"/>
      <c r="IZ141" s="6"/>
      <c r="JA141" s="6"/>
      <c r="JB141" s="6"/>
      <c r="JC141" s="6"/>
      <c r="JD141" s="6"/>
      <c r="JE141" s="6"/>
      <c r="JF141" s="6"/>
      <c r="JG141" s="6"/>
      <c r="JH141" s="6"/>
      <c r="JI141" s="6"/>
      <c r="JJ141" s="6"/>
      <c r="JK141" s="6"/>
      <c r="JL141" s="6"/>
      <c r="JM141" s="6"/>
      <c r="JN141" s="6"/>
      <c r="JO141" s="6"/>
      <c r="JP141" s="6"/>
      <c r="JQ141" s="6"/>
      <c r="JR141" s="6"/>
      <c r="JS141" s="6"/>
      <c r="JT141" s="6"/>
      <c r="JU141" s="6"/>
      <c r="JV141" s="6"/>
    </row>
    <row r="142" spans="2:28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  <c r="IW142" s="6"/>
      <c r="IX142" s="6"/>
      <c r="IY142" s="6"/>
      <c r="IZ142" s="6"/>
      <c r="JA142" s="6"/>
      <c r="JB142" s="6"/>
      <c r="JC142" s="6"/>
      <c r="JD142" s="6"/>
      <c r="JE142" s="6"/>
      <c r="JF142" s="6"/>
      <c r="JG142" s="6"/>
      <c r="JH142" s="6"/>
      <c r="JI142" s="6"/>
      <c r="JJ142" s="6"/>
      <c r="JK142" s="6"/>
      <c r="JL142" s="6"/>
      <c r="JM142" s="6"/>
      <c r="JN142" s="6"/>
      <c r="JO142" s="6"/>
      <c r="JP142" s="6"/>
      <c r="JQ142" s="6"/>
      <c r="JR142" s="6"/>
      <c r="JS142" s="6"/>
      <c r="JT142" s="6"/>
      <c r="JU142" s="6"/>
      <c r="JV142" s="6"/>
    </row>
    <row r="143" spans="2:28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  <c r="IW143" s="6"/>
      <c r="IX143" s="6"/>
      <c r="IY143" s="6"/>
      <c r="IZ143" s="6"/>
      <c r="JA143" s="6"/>
      <c r="JB143" s="6"/>
      <c r="JC143" s="6"/>
      <c r="JD143" s="6"/>
      <c r="JE143" s="6"/>
      <c r="JF143" s="6"/>
      <c r="JG143" s="6"/>
      <c r="JH143" s="6"/>
      <c r="JI143" s="6"/>
      <c r="JJ143" s="6"/>
      <c r="JK143" s="6"/>
      <c r="JL143" s="6"/>
      <c r="JM143" s="6"/>
      <c r="JN143" s="6"/>
      <c r="JO143" s="6"/>
      <c r="JP143" s="6"/>
      <c r="JQ143" s="6"/>
      <c r="JR143" s="6"/>
      <c r="JS143" s="6"/>
      <c r="JT143" s="6"/>
      <c r="JU143" s="6"/>
      <c r="JV143" s="6"/>
    </row>
    <row r="144" spans="2:28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6"/>
      <c r="IZ144" s="6"/>
      <c r="JA144" s="6"/>
      <c r="JB144" s="6"/>
      <c r="JC144" s="6"/>
      <c r="JD144" s="6"/>
      <c r="JE144" s="6"/>
      <c r="JF144" s="6"/>
      <c r="JG144" s="6"/>
      <c r="JH144" s="6"/>
      <c r="JI144" s="6"/>
      <c r="JJ144" s="6"/>
      <c r="JK144" s="6"/>
      <c r="JL144" s="6"/>
      <c r="JM144" s="6"/>
      <c r="JN144" s="6"/>
      <c r="JO144" s="6"/>
      <c r="JP144" s="6"/>
      <c r="JQ144" s="6"/>
      <c r="JR144" s="6"/>
      <c r="JS144" s="6"/>
      <c r="JT144" s="6"/>
      <c r="JU144" s="6"/>
      <c r="JV144" s="6"/>
    </row>
    <row r="145" spans="2:28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  <c r="IW145" s="6"/>
      <c r="IX145" s="6"/>
      <c r="IY145" s="6"/>
      <c r="IZ145" s="6"/>
      <c r="JA145" s="6"/>
      <c r="JB145" s="6"/>
      <c r="JC145" s="6"/>
      <c r="JD145" s="6"/>
      <c r="JE145" s="6"/>
      <c r="JF145" s="6"/>
      <c r="JG145" s="6"/>
      <c r="JH145" s="6"/>
      <c r="JI145" s="6"/>
      <c r="JJ145" s="6"/>
      <c r="JK145" s="6"/>
      <c r="JL145" s="6"/>
      <c r="JM145" s="6"/>
      <c r="JN145" s="6"/>
      <c r="JO145" s="6"/>
      <c r="JP145" s="6"/>
      <c r="JQ145" s="6"/>
      <c r="JR145" s="6"/>
      <c r="JS145" s="6"/>
      <c r="JT145" s="6"/>
      <c r="JU145" s="6"/>
      <c r="JV145" s="6"/>
    </row>
    <row r="146" spans="2:28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  <c r="IW146" s="6"/>
      <c r="IX146" s="6"/>
      <c r="IY146" s="6"/>
      <c r="IZ146" s="6"/>
      <c r="JA146" s="6"/>
      <c r="JB146" s="6"/>
      <c r="JC146" s="6"/>
      <c r="JD146" s="6"/>
      <c r="JE146" s="6"/>
      <c r="JF146" s="6"/>
      <c r="JG146" s="6"/>
      <c r="JH146" s="6"/>
      <c r="JI146" s="6"/>
      <c r="JJ146" s="6"/>
      <c r="JK146" s="6"/>
      <c r="JL146" s="6"/>
      <c r="JM146" s="6"/>
      <c r="JN146" s="6"/>
      <c r="JO146" s="6"/>
      <c r="JP146" s="6"/>
      <c r="JQ146" s="6"/>
      <c r="JR146" s="6"/>
      <c r="JS146" s="6"/>
      <c r="JT146" s="6"/>
      <c r="JU146" s="6"/>
      <c r="JV146" s="6"/>
    </row>
    <row r="147" spans="2:28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  <c r="IW147" s="6"/>
      <c r="IX147" s="6"/>
      <c r="IY147" s="6"/>
      <c r="IZ147" s="6"/>
      <c r="JA147" s="6"/>
      <c r="JB147" s="6"/>
      <c r="JC147" s="6"/>
      <c r="JD147" s="6"/>
      <c r="JE147" s="6"/>
      <c r="JF147" s="6"/>
      <c r="JG147" s="6"/>
      <c r="JH147" s="6"/>
      <c r="JI147" s="6"/>
      <c r="JJ147" s="6"/>
      <c r="JK147" s="6"/>
      <c r="JL147" s="6"/>
      <c r="JM147" s="6"/>
      <c r="JN147" s="6"/>
      <c r="JO147" s="6"/>
      <c r="JP147" s="6"/>
      <c r="JQ147" s="6"/>
      <c r="JR147" s="6"/>
      <c r="JS147" s="6"/>
      <c r="JT147" s="6"/>
      <c r="JU147" s="6"/>
      <c r="JV147" s="6"/>
    </row>
  </sheetData>
  <sheetProtection sheet="1" objects="1" scenarios="1" selectLockedCells="1"/>
  <mergeCells count="65">
    <mergeCell ref="U27:U28"/>
    <mergeCell ref="V27:V28"/>
    <mergeCell ref="U18:U19"/>
    <mergeCell ref="U21:U22"/>
    <mergeCell ref="V21:V22"/>
    <mergeCell ref="U24:U25"/>
    <mergeCell ref="V24:V25"/>
    <mergeCell ref="W18:W19"/>
    <mergeCell ref="W21:W22"/>
    <mergeCell ref="W24:W25"/>
    <mergeCell ref="W27:W28"/>
    <mergeCell ref="V18:V19"/>
    <mergeCell ref="W33:W34"/>
    <mergeCell ref="T33:T34"/>
    <mergeCell ref="U33:U34"/>
    <mergeCell ref="V33:V34"/>
    <mergeCell ref="W15:W16"/>
    <mergeCell ref="V15:V16"/>
    <mergeCell ref="U15:U16"/>
    <mergeCell ref="T15:T16"/>
    <mergeCell ref="T18:T19"/>
    <mergeCell ref="T21:T22"/>
    <mergeCell ref="T24:T25"/>
    <mergeCell ref="T27:T28"/>
    <mergeCell ref="T30:T31"/>
    <mergeCell ref="U30:U31"/>
    <mergeCell ref="V30:V31"/>
    <mergeCell ref="W30:W31"/>
    <mergeCell ref="S33:S34"/>
    <mergeCell ref="R15:R16"/>
    <mergeCell ref="R18:R19"/>
    <mergeCell ref="R21:R22"/>
    <mergeCell ref="R24:R25"/>
    <mergeCell ref="R27:R28"/>
    <mergeCell ref="S18:S19"/>
    <mergeCell ref="S21:S22"/>
    <mergeCell ref="S24:S25"/>
    <mergeCell ref="S27:S28"/>
    <mergeCell ref="S30:S31"/>
    <mergeCell ref="Q33:Q34"/>
    <mergeCell ref="W9:W10"/>
    <mergeCell ref="R12:R13"/>
    <mergeCell ref="S12:S13"/>
    <mergeCell ref="T12:T13"/>
    <mergeCell ref="U12:U13"/>
    <mergeCell ref="V12:V13"/>
    <mergeCell ref="W12:W13"/>
    <mergeCell ref="R9:R10"/>
    <mergeCell ref="S9:S10"/>
    <mergeCell ref="T9:T10"/>
    <mergeCell ref="U9:U10"/>
    <mergeCell ref="V9:V10"/>
    <mergeCell ref="R30:R31"/>
    <mergeCell ref="R33:R34"/>
    <mergeCell ref="S15:S16"/>
    <mergeCell ref="Q24:Q25"/>
    <mergeCell ref="Q27:Q28"/>
    <mergeCell ref="Q21:Q22"/>
    <mergeCell ref="Q18:Q19"/>
    <mergeCell ref="Q30:Q31"/>
    <mergeCell ref="Q4:Q5"/>
    <mergeCell ref="C8:G8"/>
    <mergeCell ref="Q9:Q10"/>
    <mergeCell ref="Q12:Q13"/>
    <mergeCell ref="Q15:Q16"/>
  </mergeCells>
  <dataValidations count="7">
    <dataValidation type="custom" allowBlank="1" showErrorMessage="1" errorTitle="Nur gerade Zahlen" error="Dieses Feld akzeptiert nur gerade Zahlen zwischen 2 und 24." promptTitle="Ganze gerade Zahlen" prompt="Bitte eine gerade Zahl zwischen 2 und 24 eingeben." sqref="I19">
      <formula1>AND(I19&gt;=2,I19&lt;=24,MOD(I19,2)=0)=TRUE</formula1>
    </dataValidation>
    <dataValidation type="custom" showInputMessage="1" showErrorMessage="1" errorTitle="Ganze Zahlen zwischen 2 und 24" error="Dieses Feld akzeptiert nur ganze Zahlen zwischen 2 und 24." sqref="I10">
      <formula1>AND(I10-INT(I10)=0,I10&gt;=2,I10&lt;=24)=TRUE</formula1>
    </dataValidation>
    <dataValidation type="list" showInputMessage="1" showErrorMessage="1" errorTitle="100 g, 200 g und  250 g" error="Dieses Feld akzeptiert nur folgende Gewichte:_x000a_100 Gramm_x000a_200 Gramm_x000a_250 Gramm" sqref="I13">
      <formula1>"100,200,250"</formula1>
    </dataValidation>
    <dataValidation type="custom" allowBlank="1" showInputMessage="1" showErrorMessage="1" errorTitle="Von 0.1 kg bis 2 kg" error="Dieses Feld akzeptiert Mengen von 0.1 kg bis 2 kg. Und das in 100-Gramm-Schritten." sqref="I16">
      <formula1>AND(MOD(I16*10^1,1)=0,I16&gt;=0.1,I16&lt;=2)=TRUE</formula1>
    </dataValidation>
    <dataValidation type="custom" allowBlank="1" showInputMessage="1" showErrorMessage="1" errorTitle="von 80 Gramm bis 520 Gramm" error="Dieses Feld akzeptiert Eingaben von 80 Gramm bis 520 Gramm und das in Schritten von 20 Gramm." sqref="I22">
      <formula1>AND(MOD(I22,20)=0,I22&gt;=80,I22&lt;=520)=TRUE</formula1>
    </dataValidation>
    <dataValidation type="custom" allowBlank="1" showInputMessage="1" showErrorMessage="1" errorTitle="Ganze Zahlen von 4 bis 12" error="Dieses Feld akzeptiert ganze Zahlen von 4 bis 12" sqref="I25">
      <formula1>AND(I25&gt;=4,I25&lt;=12,I25-INT(I25)=0)=TRUE</formula1>
    </dataValidation>
    <dataValidation type="whole" allowBlank="1" showInputMessage="1" showErrorMessage="1" errorTitle="Ganze Zahlen zwischen 1 und 55" error="Dieses Feld akzeptiert ganze Zahlen zwischen 1 und 55." sqref="R8 S8 T8 U8 V8:W8">
      <formula1>1</formula1>
      <formula2>55</formula2>
    </dataValidation>
  </dataValidation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G135"/>
  <sheetViews>
    <sheetView showGridLines="0" showRowColHeaders="0" topLeftCell="A7" zoomScaleNormal="100" workbookViewId="0">
      <selection activeCell="B2" sqref="B2:D2"/>
    </sheetView>
  </sheetViews>
  <sheetFormatPr baseColWidth="10" defaultColWidth="11.42578125" defaultRowHeight="15"/>
  <cols>
    <col min="1" max="1" width="4.7109375" customWidth="1"/>
    <col min="2" max="2" width="30" customWidth="1"/>
    <col min="3" max="8" width="9.7109375" customWidth="1"/>
  </cols>
  <sheetData>
    <row r="1" spans="1:26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</row>
    <row r="2" spans="1:267">
      <c r="A2" s="6"/>
      <c r="B2" s="99" t="s">
        <v>26</v>
      </c>
      <c r="C2" s="99"/>
      <c r="D2" s="9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</row>
    <row r="3" spans="1:26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</row>
    <row r="4" spans="1:267" s="9" customFormat="1" ht="93">
      <c r="A4" s="8"/>
      <c r="B4" s="75" t="s">
        <v>43</v>
      </c>
      <c r="C4" s="10"/>
      <c r="D4" s="6"/>
      <c r="E4" s="6"/>
      <c r="F4" s="6"/>
      <c r="G4" s="6"/>
      <c r="H4" s="6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</row>
    <row r="5" spans="1:267" s="9" customFormat="1" ht="23.25">
      <c r="A5" s="8"/>
      <c r="B5" s="71"/>
      <c r="C5" s="10"/>
      <c r="D5" s="6"/>
      <c r="E5" s="6"/>
      <c r="F5" s="6"/>
      <c r="G5" s="6"/>
      <c r="H5" s="6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</row>
    <row r="6" spans="1:267" s="9" customFormat="1" ht="23.25">
      <c r="A6" s="8"/>
      <c r="B6" s="71"/>
      <c r="C6" s="10"/>
      <c r="D6" s="6"/>
      <c r="E6" s="6"/>
      <c r="F6" s="6"/>
      <c r="G6" s="6"/>
      <c r="H6" s="6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</row>
    <row r="7" spans="1:267" s="9" customFormat="1" ht="23.25">
      <c r="A7" s="8"/>
      <c r="B7" s="71"/>
      <c r="C7" s="10"/>
      <c r="D7" s="6"/>
      <c r="E7" s="6"/>
      <c r="F7" s="6"/>
      <c r="G7" s="6"/>
      <c r="H7" s="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</row>
    <row r="8" spans="1:267" s="9" customFormat="1" ht="23.25">
      <c r="A8" s="8"/>
      <c r="B8" s="71"/>
      <c r="C8" s="10"/>
      <c r="D8" s="6"/>
      <c r="E8" s="6"/>
      <c r="F8" s="6"/>
      <c r="G8" s="6"/>
      <c r="H8" s="6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</row>
    <row r="9" spans="1:267" s="9" customFormat="1" ht="23.25">
      <c r="A9" s="8"/>
      <c r="B9" s="71"/>
      <c r="C9" s="10"/>
      <c r="D9" s="6"/>
      <c r="E9" s="6"/>
      <c r="F9" s="6"/>
      <c r="G9" s="6"/>
      <c r="H9" s="6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</row>
    <row r="10" spans="1:267" s="9" customFormat="1" ht="23.25">
      <c r="A10" s="8"/>
      <c r="B10" s="71"/>
      <c r="C10" s="10"/>
      <c r="D10" s="6"/>
      <c r="E10" s="6"/>
      <c r="F10" s="6"/>
      <c r="G10" s="6"/>
      <c r="H10" s="6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</row>
    <row r="11" spans="1:267" s="9" customFormat="1" ht="23.25">
      <c r="A11" s="8"/>
      <c r="B11" s="71"/>
      <c r="C11" s="10"/>
      <c r="D11" s="6"/>
      <c r="E11" s="6"/>
      <c r="F11" s="6"/>
      <c r="G11" s="6"/>
      <c r="H11" s="6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</row>
    <row r="12" spans="1:267" s="9" customFormat="1" ht="23.25">
      <c r="A12" s="8"/>
      <c r="B12" s="71"/>
      <c r="C12" s="10"/>
      <c r="D12" s="6"/>
      <c r="E12" s="6"/>
      <c r="F12" s="6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</row>
    <row r="13" spans="1:267" s="9" customFormat="1" ht="23.25">
      <c r="A13" s="8"/>
      <c r="B13" s="71"/>
      <c r="C13" s="10"/>
      <c r="D13" s="6"/>
      <c r="E13" s="6"/>
      <c r="F13" s="6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</row>
    <row r="14" spans="1:267" s="9" customFormat="1" ht="23.25">
      <c r="A14" s="8"/>
      <c r="B14" s="71"/>
      <c r="C14" s="10"/>
      <c r="D14" s="6"/>
      <c r="E14" s="6"/>
      <c r="F14" s="6"/>
      <c r="G14" s="6"/>
      <c r="H14" s="6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</row>
    <row r="15" spans="1:267" s="9" customFormat="1" ht="23.25">
      <c r="A15" s="8"/>
      <c r="B15" s="71"/>
      <c r="C15" s="10"/>
      <c r="D15" s="6"/>
      <c r="E15" s="6"/>
      <c r="F15" s="6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</row>
    <row r="16" spans="1:267" s="9" customFormat="1" ht="23.25">
      <c r="A16" s="8"/>
      <c r="B16" s="71"/>
      <c r="C16" s="10"/>
      <c r="D16" s="6"/>
      <c r="E16" s="6"/>
      <c r="F16" s="6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</row>
    <row r="17" spans="1:267" s="9" customFormat="1" ht="23.25">
      <c r="A17" s="8"/>
      <c r="B17" s="71"/>
      <c r="C17" s="10"/>
      <c r="D17" s="6"/>
      <c r="E17" s="6"/>
      <c r="F17" s="6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</row>
    <row r="18" spans="1:267" s="9" customFormat="1" ht="23.25">
      <c r="A18" s="8"/>
      <c r="B18" s="71"/>
      <c r="C18" s="10"/>
      <c r="D18" s="6"/>
      <c r="E18" s="6"/>
      <c r="F18" s="6"/>
      <c r="G18" s="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</row>
    <row r="19" spans="1:267" s="16" customFormat="1" ht="15.7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</row>
    <row r="20" spans="1:267" s="16" customFormat="1" ht="23.25">
      <c r="A20" s="15"/>
      <c r="B20" s="48" t="s">
        <v>28</v>
      </c>
      <c r="C20" s="15"/>
      <c r="D20" s="15"/>
      <c r="E20" s="15"/>
      <c r="F20" s="15"/>
      <c r="G20" s="15"/>
      <c r="H20" s="49"/>
      <c r="I20" s="15"/>
      <c r="J20" s="15"/>
      <c r="K20" s="15"/>
      <c r="L20" s="15"/>
      <c r="M20" s="15"/>
      <c r="N20" s="15"/>
      <c r="O20" s="49" t="s">
        <v>29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</row>
    <row r="21" spans="1:267" s="16" customFormat="1" ht="23.25">
      <c r="A21" s="15"/>
      <c r="B21" s="48"/>
      <c r="C21" s="15"/>
      <c r="D21" s="15"/>
      <c r="E21" s="15"/>
      <c r="F21" s="15"/>
      <c r="G21" s="15"/>
      <c r="H21" s="4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</row>
    <row r="22" spans="1:267" s="16" customFormat="1" ht="23.25">
      <c r="A22" s="15"/>
      <c r="B22" s="48"/>
      <c r="C22" s="15"/>
      <c r="D22" s="15"/>
      <c r="E22" s="15"/>
      <c r="F22" s="15"/>
      <c r="G22" s="15"/>
      <c r="H22" s="49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</row>
    <row r="23" spans="1:267" s="16" customFormat="1" ht="23.25">
      <c r="A23" s="15"/>
      <c r="B23" s="48"/>
      <c r="C23" s="15"/>
      <c r="D23" s="15"/>
      <c r="E23" s="15"/>
      <c r="F23" s="15"/>
      <c r="G23" s="15"/>
      <c r="H23" s="49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</row>
    <row r="24" spans="1:267" s="16" customFormat="1" ht="23.25">
      <c r="A24" s="15"/>
      <c r="B24" s="48"/>
      <c r="C24" s="15"/>
      <c r="D24" s="15"/>
      <c r="E24" s="15"/>
      <c r="F24" s="15"/>
      <c r="G24" s="15"/>
      <c r="H24" s="49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</row>
    <row r="25" spans="1:267" s="16" customFormat="1" ht="23.25">
      <c r="A25" s="15"/>
      <c r="B25" s="48"/>
      <c r="C25" s="15"/>
      <c r="D25" s="15"/>
      <c r="E25" s="15"/>
      <c r="F25" s="15"/>
      <c r="G25" s="15"/>
      <c r="H25" s="49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</row>
    <row r="26" spans="1:267" s="16" customFormat="1" ht="23.25">
      <c r="A26" s="15"/>
      <c r="B26" s="48"/>
      <c r="C26" s="15"/>
      <c r="D26" s="15"/>
      <c r="E26" s="15"/>
      <c r="F26" s="15"/>
      <c r="G26" s="15"/>
      <c r="H26" s="49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</row>
    <row r="27" spans="1:267" s="16" customFormat="1" ht="23.25">
      <c r="A27" s="15"/>
      <c r="B27" s="48"/>
      <c r="C27" s="15"/>
      <c r="D27" s="15"/>
      <c r="E27" s="15"/>
      <c r="F27" s="15"/>
      <c r="G27" s="15"/>
      <c r="H27" s="49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</row>
    <row r="28" spans="1:267" s="16" customFormat="1" ht="23.25">
      <c r="A28" s="15"/>
      <c r="B28" s="48"/>
      <c r="C28" s="15"/>
      <c r="D28" s="15"/>
      <c r="E28" s="15"/>
      <c r="F28" s="15"/>
      <c r="G28" s="15"/>
      <c r="H28" s="49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</row>
    <row r="29" spans="1:267" s="16" customFormat="1" ht="23.25">
      <c r="A29" s="15"/>
      <c r="B29" s="48"/>
      <c r="C29" s="15"/>
      <c r="D29" s="15"/>
      <c r="E29" s="15"/>
      <c r="F29" s="15"/>
      <c r="G29" s="15"/>
      <c r="H29" s="4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</row>
    <row r="30" spans="1:267" s="16" customFormat="1" ht="23.25">
      <c r="A30" s="15"/>
      <c r="B30" s="48"/>
      <c r="C30" s="15"/>
      <c r="D30" s="15"/>
      <c r="E30" s="15"/>
      <c r="F30" s="15"/>
      <c r="G30" s="15"/>
      <c r="H30" s="49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</row>
    <row r="31" spans="1:267" s="16" customFormat="1" ht="23.25">
      <c r="A31" s="15"/>
      <c r="B31" s="48"/>
      <c r="C31" s="15"/>
      <c r="D31" s="15"/>
      <c r="E31" s="15"/>
      <c r="F31" s="15"/>
      <c r="G31" s="15"/>
      <c r="H31" s="49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</row>
    <row r="32" spans="1:267" s="16" customFormat="1" ht="23.25">
      <c r="A32" s="15"/>
      <c r="B32" s="48"/>
      <c r="C32" s="15"/>
      <c r="D32" s="15"/>
      <c r="E32" s="15"/>
      <c r="F32" s="15"/>
      <c r="G32" s="15"/>
      <c r="H32" s="49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</row>
    <row r="33" spans="1:267" s="16" customFormat="1" ht="23.25">
      <c r="A33" s="15"/>
      <c r="B33" s="48"/>
      <c r="C33" s="15"/>
      <c r="D33" s="15"/>
      <c r="E33" s="15"/>
      <c r="F33" s="15"/>
      <c r="G33" s="15"/>
      <c r="H33" s="4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</row>
    <row r="34" spans="1:267" s="16" customFormat="1" ht="23.25">
      <c r="A34" s="15"/>
      <c r="B34" s="48"/>
      <c r="C34" s="15"/>
      <c r="D34" s="15"/>
      <c r="E34" s="15"/>
      <c r="F34" s="15"/>
      <c r="G34" s="15"/>
      <c r="H34" s="4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</row>
    <row r="35" spans="1:267" s="16" customFormat="1" ht="15.7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</row>
    <row r="36" spans="1:267" s="11" customFormat="1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/>
      <c r="AV36"/>
      <c r="AW36"/>
      <c r="AX36"/>
      <c r="AY36"/>
      <c r="AZ36"/>
      <c r="BA36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</row>
    <row r="37" spans="1:267" s="11" customFormat="1" ht="15.75">
      <c r="A37" s="1"/>
      <c r="B37" s="1"/>
      <c r="C37" s="2">
        <v>1</v>
      </c>
      <c r="D37" s="2">
        <v>2</v>
      </c>
      <c r="E37" s="2">
        <v>3</v>
      </c>
      <c r="F37" s="2">
        <v>4</v>
      </c>
      <c r="G37" s="2">
        <v>5</v>
      </c>
      <c r="H37" s="2">
        <v>6</v>
      </c>
      <c r="I37" s="2">
        <v>7</v>
      </c>
      <c r="J37" s="2">
        <v>8</v>
      </c>
      <c r="K37" s="2">
        <v>9</v>
      </c>
      <c r="L37" s="2">
        <v>10</v>
      </c>
      <c r="M37" s="2">
        <v>11</v>
      </c>
      <c r="N37" s="2">
        <v>12</v>
      </c>
      <c r="O37" s="2">
        <v>13</v>
      </c>
      <c r="P37" s="2">
        <v>14</v>
      </c>
      <c r="Q37" s="2">
        <v>15</v>
      </c>
      <c r="R37" s="2">
        <v>16</v>
      </c>
      <c r="S37" s="2">
        <v>17</v>
      </c>
      <c r="T37" s="2">
        <v>18</v>
      </c>
      <c r="U37" s="2">
        <v>19</v>
      </c>
      <c r="V37" s="2">
        <v>20</v>
      </c>
      <c r="W37" s="2">
        <v>21</v>
      </c>
      <c r="X37" s="2">
        <v>22</v>
      </c>
      <c r="Y37" s="2">
        <v>23</v>
      </c>
      <c r="Z37" s="2">
        <v>24</v>
      </c>
      <c r="AA37" s="2">
        <v>25</v>
      </c>
      <c r="AB37" s="2">
        <v>26</v>
      </c>
      <c r="AC37" s="2">
        <v>27</v>
      </c>
      <c r="AD37" s="2">
        <v>28</v>
      </c>
      <c r="AE37" s="2">
        <v>29</v>
      </c>
      <c r="AF37" s="2">
        <v>30</v>
      </c>
      <c r="AG37" s="2">
        <v>31</v>
      </c>
      <c r="AH37" s="2">
        <v>32</v>
      </c>
      <c r="AI37" s="2">
        <v>33</v>
      </c>
      <c r="AJ37" s="2">
        <v>34</v>
      </c>
      <c r="AK37" s="2">
        <v>35</v>
      </c>
      <c r="AL37" s="2">
        <v>36</v>
      </c>
      <c r="AM37" s="2">
        <v>37</v>
      </c>
      <c r="AN37" s="2">
        <v>38</v>
      </c>
      <c r="AO37" s="2">
        <v>39</v>
      </c>
      <c r="AP37" s="2">
        <v>40</v>
      </c>
      <c r="AQ37" s="2">
        <v>41</v>
      </c>
      <c r="AR37" s="2">
        <v>42</v>
      </c>
      <c r="AS37" s="2">
        <v>43</v>
      </c>
      <c r="AT37" s="2">
        <v>44</v>
      </c>
      <c r="AU37" s="2">
        <v>45</v>
      </c>
      <c r="AV37" s="2">
        <v>46</v>
      </c>
      <c r="AW37" s="2">
        <v>47</v>
      </c>
      <c r="AX37" s="2">
        <v>48</v>
      </c>
      <c r="AY37" s="2">
        <v>49</v>
      </c>
      <c r="AZ37" s="2">
        <v>50</v>
      </c>
      <c r="BA37" s="1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</row>
    <row r="38" spans="1:267" s="11" customFormat="1" ht="15.75" hidden="1">
      <c r="A38" s="1"/>
      <c r="B38" s="1" t="s">
        <v>0</v>
      </c>
      <c r="C38" s="3">
        <f>Tabellen!R50</f>
        <v>8.8000000000000007</v>
      </c>
      <c r="D38" s="3">
        <f>Tabellen!S50</f>
        <v>8.8000000000000007</v>
      </c>
      <c r="E38" s="3">
        <f>Tabellen!T50</f>
        <v>8.8000000000000007</v>
      </c>
      <c r="F38" s="3">
        <f>Tabellen!U50</f>
        <v>8.8000000000000007</v>
      </c>
      <c r="G38" s="3">
        <f>Tabellen!V50</f>
        <v>17.600000000000001</v>
      </c>
      <c r="H38" s="3">
        <f>Tabellen!W50</f>
        <v>17.600000000000001</v>
      </c>
      <c r="I38" s="3">
        <f>Tabellen!X50</f>
        <v>17.600000000000001</v>
      </c>
      <c r="J38" s="3">
        <f>Tabellen!Y50</f>
        <v>17.600000000000001</v>
      </c>
      <c r="K38" s="3">
        <f>Tabellen!Z50</f>
        <v>26.400000000000002</v>
      </c>
      <c r="L38" s="3">
        <f>Tabellen!AA50</f>
        <v>26.400000000000002</v>
      </c>
      <c r="M38" s="3">
        <f>Tabellen!AB50</f>
        <v>26.400000000000002</v>
      </c>
      <c r="N38" s="3">
        <f>Tabellen!AC50</f>
        <v>26.400000000000002</v>
      </c>
      <c r="O38" s="3">
        <f>Tabellen!AD50</f>
        <v>35.200000000000003</v>
      </c>
      <c r="P38" s="3">
        <f>Tabellen!AE50</f>
        <v>35.200000000000003</v>
      </c>
      <c r="Q38" s="3">
        <f>Tabellen!AF50</f>
        <v>35.200000000000003</v>
      </c>
      <c r="R38" s="3">
        <f>Tabellen!AG50</f>
        <v>35.200000000000003</v>
      </c>
      <c r="S38" s="3">
        <f>Tabellen!AH50</f>
        <v>44</v>
      </c>
      <c r="T38" s="3">
        <f>Tabellen!AI50</f>
        <v>44</v>
      </c>
      <c r="U38" s="3">
        <f>Tabellen!AJ50</f>
        <v>44</v>
      </c>
      <c r="V38" s="3">
        <f>Tabellen!AK50</f>
        <v>44</v>
      </c>
      <c r="W38" s="3">
        <f>Tabellen!AL50</f>
        <v>52.800000000000004</v>
      </c>
      <c r="X38" s="3">
        <f>Tabellen!AM50</f>
        <v>52.800000000000004</v>
      </c>
      <c r="Y38" s="3">
        <f>Tabellen!AN50</f>
        <v>52.800000000000004</v>
      </c>
      <c r="Z38" s="3">
        <f>Tabellen!AO50</f>
        <v>52.800000000000004</v>
      </c>
      <c r="AA38" s="3">
        <f>Tabellen!AP50</f>
        <v>61.600000000000009</v>
      </c>
      <c r="AB38" s="3">
        <f>Tabellen!AQ50</f>
        <v>61.600000000000009</v>
      </c>
      <c r="AC38" s="3">
        <f>Tabellen!AR50</f>
        <v>61.600000000000009</v>
      </c>
      <c r="AD38" s="3">
        <f>Tabellen!AS50</f>
        <v>61.600000000000009</v>
      </c>
      <c r="AE38" s="3">
        <f>Tabellen!AT50</f>
        <v>70.400000000000006</v>
      </c>
      <c r="AF38" s="3">
        <f>Tabellen!AU50</f>
        <v>70.400000000000006</v>
      </c>
      <c r="AG38" s="3">
        <f>Tabellen!AV50</f>
        <v>70.400000000000006</v>
      </c>
      <c r="AH38" s="3">
        <f>Tabellen!AW50</f>
        <v>70.400000000000006</v>
      </c>
      <c r="AI38" s="3">
        <f>Tabellen!AX50</f>
        <v>79.2</v>
      </c>
      <c r="AJ38" s="3">
        <f>Tabellen!AY50</f>
        <v>79.2</v>
      </c>
      <c r="AK38" s="3">
        <f>Tabellen!AZ50</f>
        <v>79.2</v>
      </c>
      <c r="AL38" s="3">
        <f>Tabellen!BA50</f>
        <v>79.2</v>
      </c>
      <c r="AM38" s="3">
        <f>Tabellen!BB50</f>
        <v>88</v>
      </c>
      <c r="AN38" s="3">
        <f>Tabellen!BC50</f>
        <v>88</v>
      </c>
      <c r="AO38" s="3">
        <f>Tabellen!BD50</f>
        <v>88</v>
      </c>
      <c r="AP38" s="3">
        <f>Tabellen!BE50</f>
        <v>88</v>
      </c>
      <c r="AQ38" s="3">
        <f>Tabellen!BF50</f>
        <v>96.800000000000011</v>
      </c>
      <c r="AR38" s="3">
        <f>Tabellen!BG50</f>
        <v>96.800000000000011</v>
      </c>
      <c r="AS38" s="3">
        <f>Tabellen!BH50</f>
        <v>96.800000000000011</v>
      </c>
      <c r="AT38" s="3">
        <f>Tabellen!BI50</f>
        <v>96.800000000000011</v>
      </c>
      <c r="AU38" s="3">
        <f>Tabellen!BJ50</f>
        <v>105.60000000000001</v>
      </c>
      <c r="AV38" s="3">
        <f>Tabellen!BK50</f>
        <v>105.60000000000001</v>
      </c>
      <c r="AW38" s="3">
        <f>Tabellen!BL50</f>
        <v>105.60000000000001</v>
      </c>
      <c r="AX38" s="3">
        <f>Tabellen!BM50</f>
        <v>105.60000000000001</v>
      </c>
      <c r="AY38" s="3">
        <f>Tabellen!BN50</f>
        <v>114.4</v>
      </c>
      <c r="AZ38" s="3">
        <f>Tabellen!BO50</f>
        <v>114.4</v>
      </c>
      <c r="BA38" s="1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</row>
    <row r="39" spans="1:267" s="11" customFormat="1" ht="15.75" hidden="1">
      <c r="A39" s="1"/>
      <c r="B39" s="1" t="s">
        <v>1</v>
      </c>
      <c r="C39" s="3">
        <f>Tabellen!R51</f>
        <v>3.8</v>
      </c>
      <c r="D39" s="3">
        <f>Tabellen!S51</f>
        <v>3.8</v>
      </c>
      <c r="E39" s="3">
        <f>Tabellen!T51</f>
        <v>3.8</v>
      </c>
      <c r="F39" s="3">
        <f>Tabellen!U51</f>
        <v>3.8</v>
      </c>
      <c r="G39" s="3">
        <f>Tabellen!V51</f>
        <v>3.8</v>
      </c>
      <c r="H39" s="3">
        <f>Tabellen!W51</f>
        <v>3.8</v>
      </c>
      <c r="I39" s="3">
        <f>Tabellen!X51</f>
        <v>3.8</v>
      </c>
      <c r="J39" s="3">
        <f>Tabellen!Y51</f>
        <v>3.8</v>
      </c>
      <c r="K39" s="3">
        <f>Tabellen!Z51</f>
        <v>3.8</v>
      </c>
      <c r="L39" s="3">
        <f>Tabellen!AA51</f>
        <v>3.8</v>
      </c>
      <c r="M39" s="3">
        <f>Tabellen!AB51</f>
        <v>3.8</v>
      </c>
      <c r="N39" s="3">
        <f>Tabellen!AC51</f>
        <v>3.8</v>
      </c>
      <c r="O39" s="3">
        <f>Tabellen!AD51</f>
        <v>3.8</v>
      </c>
      <c r="P39" s="3">
        <f>Tabellen!AE51</f>
        <v>3.8</v>
      </c>
      <c r="Q39" s="3">
        <f>Tabellen!AF51</f>
        <v>3.8</v>
      </c>
      <c r="R39" s="3">
        <f>Tabellen!AG51</f>
        <v>3.8</v>
      </c>
      <c r="S39" s="3">
        <f>Tabellen!AH51</f>
        <v>3.8</v>
      </c>
      <c r="T39" s="3">
        <f>Tabellen!AI51</f>
        <v>3.8</v>
      </c>
      <c r="U39" s="3">
        <f>Tabellen!AJ51</f>
        <v>3.8</v>
      </c>
      <c r="V39" s="3">
        <f>Tabellen!AK51</f>
        <v>3.8</v>
      </c>
      <c r="W39" s="3">
        <f>Tabellen!AL51</f>
        <v>7.6</v>
      </c>
      <c r="X39" s="3">
        <f>Tabellen!AM51</f>
        <v>7.6</v>
      </c>
      <c r="Y39" s="3">
        <f>Tabellen!AN51</f>
        <v>7.6</v>
      </c>
      <c r="Z39" s="3">
        <f>Tabellen!AO51</f>
        <v>7.6</v>
      </c>
      <c r="AA39" s="3">
        <f>Tabellen!AP51</f>
        <v>7.6</v>
      </c>
      <c r="AB39" s="3">
        <f>Tabellen!AQ51</f>
        <v>7.6</v>
      </c>
      <c r="AC39" s="3">
        <f>Tabellen!AR51</f>
        <v>7.6</v>
      </c>
      <c r="AD39" s="3">
        <f>Tabellen!AS51</f>
        <v>7.6</v>
      </c>
      <c r="AE39" s="3">
        <f>Tabellen!AT51</f>
        <v>7.6</v>
      </c>
      <c r="AF39" s="3">
        <f>Tabellen!AU51</f>
        <v>7.6</v>
      </c>
      <c r="AG39" s="3">
        <f>Tabellen!AV51</f>
        <v>7.6</v>
      </c>
      <c r="AH39" s="3">
        <f>Tabellen!AW51</f>
        <v>7.6</v>
      </c>
      <c r="AI39" s="3">
        <f>Tabellen!AX51</f>
        <v>7.6</v>
      </c>
      <c r="AJ39" s="3">
        <f>Tabellen!AY51</f>
        <v>7.6</v>
      </c>
      <c r="AK39" s="3">
        <f>Tabellen!AZ51</f>
        <v>7.6</v>
      </c>
      <c r="AL39" s="3">
        <f>Tabellen!BA51</f>
        <v>7.6</v>
      </c>
      <c r="AM39" s="3">
        <f>Tabellen!BB51</f>
        <v>7.6</v>
      </c>
      <c r="AN39" s="3">
        <f>Tabellen!BC51</f>
        <v>7.6</v>
      </c>
      <c r="AO39" s="3">
        <f>Tabellen!BD51</f>
        <v>7.6</v>
      </c>
      <c r="AP39" s="3">
        <f>Tabellen!BE51</f>
        <v>7.6</v>
      </c>
      <c r="AQ39" s="3">
        <f>Tabellen!BF51</f>
        <v>11.399999999999999</v>
      </c>
      <c r="AR39" s="3">
        <f>Tabellen!BG51</f>
        <v>11.399999999999999</v>
      </c>
      <c r="AS39" s="3">
        <f>Tabellen!BH51</f>
        <v>11.399999999999999</v>
      </c>
      <c r="AT39" s="3">
        <f>Tabellen!BI51</f>
        <v>11.399999999999999</v>
      </c>
      <c r="AU39" s="3">
        <f>Tabellen!BJ51</f>
        <v>11.399999999999999</v>
      </c>
      <c r="AV39" s="3">
        <f>Tabellen!BK51</f>
        <v>11.399999999999999</v>
      </c>
      <c r="AW39" s="3">
        <f>Tabellen!BL51</f>
        <v>11.399999999999999</v>
      </c>
      <c r="AX39" s="3">
        <f>Tabellen!BM51</f>
        <v>11.399999999999999</v>
      </c>
      <c r="AY39" s="3">
        <f>Tabellen!BN51</f>
        <v>11.399999999999999</v>
      </c>
      <c r="AZ39" s="3">
        <f>Tabellen!BO51</f>
        <v>11.399999999999999</v>
      </c>
      <c r="BA39" s="1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</row>
    <row r="40" spans="1:267" s="11" customFormat="1" ht="15.75" hidden="1">
      <c r="A40" s="1"/>
      <c r="B40" s="1" t="s">
        <v>2</v>
      </c>
      <c r="C40" s="3">
        <f>Tabellen!R52</f>
        <v>4.8</v>
      </c>
      <c r="D40" s="3">
        <f>Tabellen!S52</f>
        <v>4.8</v>
      </c>
      <c r="E40" s="3">
        <f>Tabellen!T52</f>
        <v>4.8</v>
      </c>
      <c r="F40" s="3">
        <f>Tabellen!U52</f>
        <v>4.8</v>
      </c>
      <c r="G40" s="3">
        <f>Tabellen!V52</f>
        <v>4.8</v>
      </c>
      <c r="H40" s="3">
        <f>Tabellen!W52</f>
        <v>4.8</v>
      </c>
      <c r="I40" s="3">
        <f>Tabellen!X52</f>
        <v>4.8</v>
      </c>
      <c r="J40" s="3">
        <f>Tabellen!Y52</f>
        <v>4.8</v>
      </c>
      <c r="K40" s="3">
        <f>Tabellen!Z52</f>
        <v>4.8</v>
      </c>
      <c r="L40" s="3">
        <f>Tabellen!AA52</f>
        <v>4.8</v>
      </c>
      <c r="M40" s="3">
        <f>Tabellen!AB52</f>
        <v>4.8</v>
      </c>
      <c r="N40" s="3">
        <f>Tabellen!AC52</f>
        <v>4.8</v>
      </c>
      <c r="O40" s="3">
        <f>Tabellen!AD52</f>
        <v>4.8</v>
      </c>
      <c r="P40" s="3">
        <f>Tabellen!AE52</f>
        <v>4.8</v>
      </c>
      <c r="Q40" s="3">
        <f>Tabellen!AF52</f>
        <v>4.8</v>
      </c>
      <c r="R40" s="3">
        <f>Tabellen!AG52</f>
        <v>4.8</v>
      </c>
      <c r="S40" s="3">
        <f>Tabellen!AH52</f>
        <v>4.8</v>
      </c>
      <c r="T40" s="3">
        <f>Tabellen!AI52</f>
        <v>4.8</v>
      </c>
      <c r="U40" s="3">
        <f>Tabellen!AJ52</f>
        <v>4.8</v>
      </c>
      <c r="V40" s="3">
        <f>Tabellen!AK52</f>
        <v>4.8</v>
      </c>
      <c r="W40" s="3">
        <f>Tabellen!AL52</f>
        <v>9.6</v>
      </c>
      <c r="X40" s="3">
        <f>Tabellen!AM52</f>
        <v>9.6</v>
      </c>
      <c r="Y40" s="3">
        <f>Tabellen!AN52</f>
        <v>9.6</v>
      </c>
      <c r="Z40" s="3">
        <f>Tabellen!AO52</f>
        <v>9.6</v>
      </c>
      <c r="AA40" s="3">
        <f>Tabellen!AP52</f>
        <v>9.6</v>
      </c>
      <c r="AB40" s="3">
        <f>Tabellen!AQ52</f>
        <v>9.6</v>
      </c>
      <c r="AC40" s="3">
        <f>Tabellen!AR52</f>
        <v>9.6</v>
      </c>
      <c r="AD40" s="3">
        <f>Tabellen!AS52</f>
        <v>9.6</v>
      </c>
      <c r="AE40" s="3">
        <f>Tabellen!AT52</f>
        <v>9.6</v>
      </c>
      <c r="AF40" s="3">
        <f>Tabellen!AU52</f>
        <v>9.6</v>
      </c>
      <c r="AG40" s="3">
        <f>Tabellen!AV52</f>
        <v>9.6</v>
      </c>
      <c r="AH40" s="3">
        <f>Tabellen!AW52</f>
        <v>9.6</v>
      </c>
      <c r="AI40" s="3">
        <f>Tabellen!AX52</f>
        <v>9.6</v>
      </c>
      <c r="AJ40" s="3">
        <f>Tabellen!AY52</f>
        <v>9.6</v>
      </c>
      <c r="AK40" s="3">
        <f>Tabellen!AZ52</f>
        <v>9.6</v>
      </c>
      <c r="AL40" s="3">
        <f>Tabellen!BA52</f>
        <v>9.6</v>
      </c>
      <c r="AM40" s="3">
        <f>Tabellen!BB52</f>
        <v>9.6</v>
      </c>
      <c r="AN40" s="3">
        <f>Tabellen!BC52</f>
        <v>9.6</v>
      </c>
      <c r="AO40" s="3">
        <f>Tabellen!BD52</f>
        <v>9.6</v>
      </c>
      <c r="AP40" s="3">
        <f>Tabellen!BE52</f>
        <v>9.6</v>
      </c>
      <c r="AQ40" s="3">
        <f>Tabellen!BF52</f>
        <v>14.399999999999999</v>
      </c>
      <c r="AR40" s="3">
        <f>Tabellen!BG52</f>
        <v>14.399999999999999</v>
      </c>
      <c r="AS40" s="3">
        <f>Tabellen!BH52</f>
        <v>14.399999999999999</v>
      </c>
      <c r="AT40" s="3">
        <f>Tabellen!BI52</f>
        <v>14.399999999999999</v>
      </c>
      <c r="AU40" s="3">
        <f>Tabellen!BJ52</f>
        <v>14.399999999999999</v>
      </c>
      <c r="AV40" s="3">
        <f>Tabellen!BK52</f>
        <v>14.399999999999999</v>
      </c>
      <c r="AW40" s="3">
        <f>Tabellen!BL52</f>
        <v>14.399999999999999</v>
      </c>
      <c r="AX40" s="3">
        <f>Tabellen!BM52</f>
        <v>14.399999999999999</v>
      </c>
      <c r="AY40" s="3">
        <f>Tabellen!BN52</f>
        <v>14.399999999999999</v>
      </c>
      <c r="AZ40" s="3">
        <f>Tabellen!BO52</f>
        <v>14.399999999999999</v>
      </c>
      <c r="BA40" s="1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</row>
    <row r="41" spans="1:267" s="11" customFormat="1" ht="15.75" hidden="1">
      <c r="A41" s="1"/>
      <c r="B41" s="1" t="s">
        <v>3</v>
      </c>
      <c r="C41" s="3">
        <f>Tabellen!R53</f>
        <v>3.5</v>
      </c>
      <c r="D41" s="3">
        <f>Tabellen!S53</f>
        <v>3.5</v>
      </c>
      <c r="E41" s="3">
        <f>Tabellen!T53</f>
        <v>3.5</v>
      </c>
      <c r="F41" s="3">
        <f>Tabellen!U53</f>
        <v>3.5</v>
      </c>
      <c r="G41" s="3">
        <f>Tabellen!V53</f>
        <v>3.5</v>
      </c>
      <c r="H41" s="3">
        <f>Tabellen!W53</f>
        <v>3.5</v>
      </c>
      <c r="I41" s="3">
        <f>Tabellen!X53</f>
        <v>3.5</v>
      </c>
      <c r="J41" s="3">
        <f>Tabellen!Y53</f>
        <v>3.5</v>
      </c>
      <c r="K41" s="3">
        <f>Tabellen!Z53</f>
        <v>7</v>
      </c>
      <c r="L41" s="3">
        <f>Tabellen!AA53</f>
        <v>7</v>
      </c>
      <c r="M41" s="3">
        <f>Tabellen!AB53</f>
        <v>7</v>
      </c>
      <c r="N41" s="3">
        <f>Tabellen!AC53</f>
        <v>7</v>
      </c>
      <c r="O41" s="3">
        <f>Tabellen!AD53</f>
        <v>7</v>
      </c>
      <c r="P41" s="3">
        <f>Tabellen!AE53</f>
        <v>7</v>
      </c>
      <c r="Q41" s="3">
        <f>Tabellen!AF53</f>
        <v>7</v>
      </c>
      <c r="R41" s="3">
        <f>Tabellen!AG53</f>
        <v>7</v>
      </c>
      <c r="S41" s="3">
        <f>Tabellen!AH53</f>
        <v>10.5</v>
      </c>
      <c r="T41" s="3">
        <f>Tabellen!AI53</f>
        <v>10.5</v>
      </c>
      <c r="U41" s="3">
        <f>Tabellen!AJ53</f>
        <v>10.5</v>
      </c>
      <c r="V41" s="3">
        <f>Tabellen!AK53</f>
        <v>10.5</v>
      </c>
      <c r="W41" s="3">
        <f>Tabellen!AL53</f>
        <v>10.5</v>
      </c>
      <c r="X41" s="3">
        <f>Tabellen!AM53</f>
        <v>10.5</v>
      </c>
      <c r="Y41" s="3">
        <f>Tabellen!AN53</f>
        <v>10.5</v>
      </c>
      <c r="Z41" s="3">
        <f>Tabellen!AO53</f>
        <v>10.5</v>
      </c>
      <c r="AA41" s="3">
        <f>Tabellen!AP53</f>
        <v>14</v>
      </c>
      <c r="AB41" s="3">
        <f>Tabellen!AQ53</f>
        <v>14</v>
      </c>
      <c r="AC41" s="3">
        <f>Tabellen!AR53</f>
        <v>14</v>
      </c>
      <c r="AD41" s="3">
        <f>Tabellen!AS53</f>
        <v>14</v>
      </c>
      <c r="AE41" s="3">
        <f>Tabellen!AT53</f>
        <v>14</v>
      </c>
      <c r="AF41" s="3">
        <f>Tabellen!AU53</f>
        <v>14</v>
      </c>
      <c r="AG41" s="3">
        <f>Tabellen!AV53</f>
        <v>14</v>
      </c>
      <c r="AH41" s="3">
        <f>Tabellen!AW53</f>
        <v>14</v>
      </c>
      <c r="AI41" s="3">
        <f>Tabellen!AX53</f>
        <v>17.5</v>
      </c>
      <c r="AJ41" s="3">
        <f>Tabellen!AY53</f>
        <v>17.5</v>
      </c>
      <c r="AK41" s="3">
        <f>Tabellen!AZ53</f>
        <v>17.5</v>
      </c>
      <c r="AL41" s="3">
        <f>Tabellen!BA53</f>
        <v>17.5</v>
      </c>
      <c r="AM41" s="3">
        <f>Tabellen!BB53</f>
        <v>17.5</v>
      </c>
      <c r="AN41" s="3">
        <f>Tabellen!BC53</f>
        <v>17.5</v>
      </c>
      <c r="AO41" s="3">
        <f>Tabellen!BD53</f>
        <v>17.5</v>
      </c>
      <c r="AP41" s="3">
        <f>Tabellen!BE53</f>
        <v>17.5</v>
      </c>
      <c r="AQ41" s="3">
        <f>Tabellen!BF53</f>
        <v>21</v>
      </c>
      <c r="AR41" s="3">
        <f>Tabellen!BG53</f>
        <v>21</v>
      </c>
      <c r="AS41" s="3">
        <f>Tabellen!BH53</f>
        <v>21</v>
      </c>
      <c r="AT41" s="3">
        <f>Tabellen!BI53</f>
        <v>21</v>
      </c>
      <c r="AU41" s="3">
        <f>Tabellen!BJ53</f>
        <v>21</v>
      </c>
      <c r="AV41" s="3">
        <f>Tabellen!BK53</f>
        <v>21</v>
      </c>
      <c r="AW41" s="3">
        <f>Tabellen!BL53</f>
        <v>21</v>
      </c>
      <c r="AX41" s="3">
        <f>Tabellen!BM53</f>
        <v>21</v>
      </c>
      <c r="AY41" s="3">
        <f>Tabellen!BN53</f>
        <v>24.5</v>
      </c>
      <c r="AZ41" s="3">
        <f>Tabellen!BO53</f>
        <v>24.5</v>
      </c>
      <c r="BA41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</row>
    <row r="42" spans="1:267" s="11" customFormat="1" ht="15.75" hidden="1">
      <c r="A42" s="1"/>
      <c r="B42" s="1" t="s">
        <v>4</v>
      </c>
      <c r="C42" s="3">
        <f>Tabellen!R54</f>
        <v>3.5</v>
      </c>
      <c r="D42" s="3">
        <f>Tabellen!S54</f>
        <v>3.5</v>
      </c>
      <c r="E42" s="3">
        <f>Tabellen!T54</f>
        <v>3.5</v>
      </c>
      <c r="F42" s="3">
        <f>Tabellen!U54</f>
        <v>3.5</v>
      </c>
      <c r="G42" s="3">
        <f>Tabellen!V54</f>
        <v>3.5</v>
      </c>
      <c r="H42" s="3">
        <f>Tabellen!W54</f>
        <v>3.5</v>
      </c>
      <c r="I42" s="3">
        <f>Tabellen!X54</f>
        <v>3.5</v>
      </c>
      <c r="J42" s="3">
        <f>Tabellen!Y54</f>
        <v>3.5</v>
      </c>
      <c r="K42" s="3">
        <f>Tabellen!Z54</f>
        <v>3.5</v>
      </c>
      <c r="L42" s="3">
        <f>Tabellen!AA54</f>
        <v>3.5</v>
      </c>
      <c r="M42" s="3">
        <f>Tabellen!AB54</f>
        <v>3.5</v>
      </c>
      <c r="N42" s="3">
        <f>Tabellen!AC54</f>
        <v>3.5</v>
      </c>
      <c r="O42" s="3">
        <f>Tabellen!AD54</f>
        <v>3.5</v>
      </c>
      <c r="P42" s="3">
        <f>Tabellen!AE54</f>
        <v>3.5</v>
      </c>
      <c r="Q42" s="3">
        <f>Tabellen!AF54</f>
        <v>3.5</v>
      </c>
      <c r="R42" s="3">
        <f>Tabellen!AG54</f>
        <v>3.5</v>
      </c>
      <c r="S42" s="3">
        <f>Tabellen!AH54</f>
        <v>3.5</v>
      </c>
      <c r="T42" s="3">
        <f>Tabellen!AI54</f>
        <v>3.5</v>
      </c>
      <c r="U42" s="3">
        <f>Tabellen!AJ54</f>
        <v>7</v>
      </c>
      <c r="V42" s="3">
        <f>Tabellen!AK54</f>
        <v>7</v>
      </c>
      <c r="W42" s="3">
        <f>Tabellen!AL54</f>
        <v>7</v>
      </c>
      <c r="X42" s="3">
        <f>Tabellen!AM54</f>
        <v>7</v>
      </c>
      <c r="Y42" s="3">
        <f>Tabellen!AN54</f>
        <v>7</v>
      </c>
      <c r="Z42" s="3">
        <f>Tabellen!AO54</f>
        <v>7</v>
      </c>
      <c r="AA42" s="3">
        <f>Tabellen!AP54</f>
        <v>7</v>
      </c>
      <c r="AB42" s="3">
        <f>Tabellen!AQ54</f>
        <v>7</v>
      </c>
      <c r="AC42" s="3">
        <f>Tabellen!AR54</f>
        <v>7</v>
      </c>
      <c r="AD42" s="3">
        <f>Tabellen!AS54</f>
        <v>7</v>
      </c>
      <c r="AE42" s="3">
        <f>Tabellen!AT54</f>
        <v>7</v>
      </c>
      <c r="AF42" s="3">
        <f>Tabellen!AU54</f>
        <v>7</v>
      </c>
      <c r="AG42" s="3">
        <f>Tabellen!AV54</f>
        <v>7</v>
      </c>
      <c r="AH42" s="3">
        <f>Tabellen!AW54</f>
        <v>7</v>
      </c>
      <c r="AI42" s="3">
        <f>Tabellen!AX54</f>
        <v>7</v>
      </c>
      <c r="AJ42" s="3">
        <f>Tabellen!AY54</f>
        <v>7</v>
      </c>
      <c r="AK42" s="3">
        <f>Tabellen!AZ54</f>
        <v>7</v>
      </c>
      <c r="AL42" s="3">
        <f>Tabellen!BA54</f>
        <v>7</v>
      </c>
      <c r="AM42" s="3">
        <f>Tabellen!BB54</f>
        <v>10.5</v>
      </c>
      <c r="AN42" s="3">
        <f>Tabellen!BC54</f>
        <v>10.5</v>
      </c>
      <c r="AO42" s="3">
        <f>Tabellen!BD54</f>
        <v>10.5</v>
      </c>
      <c r="AP42" s="3">
        <f>Tabellen!BE54</f>
        <v>10.5</v>
      </c>
      <c r="AQ42" s="3">
        <f>Tabellen!BF54</f>
        <v>10.5</v>
      </c>
      <c r="AR42" s="3">
        <f>Tabellen!BG54</f>
        <v>10.5</v>
      </c>
      <c r="AS42" s="3">
        <f>Tabellen!BH54</f>
        <v>10.5</v>
      </c>
      <c r="AT42" s="3">
        <f>Tabellen!BI54</f>
        <v>10.5</v>
      </c>
      <c r="AU42" s="3">
        <f>Tabellen!BJ54</f>
        <v>10.5</v>
      </c>
      <c r="AV42" s="3">
        <f>Tabellen!BK54</f>
        <v>10.5</v>
      </c>
      <c r="AW42" s="3">
        <f>Tabellen!BL54</f>
        <v>10.5</v>
      </c>
      <c r="AX42" s="3">
        <f>Tabellen!BM54</f>
        <v>10.5</v>
      </c>
      <c r="AY42" s="3">
        <f>Tabellen!BN54</f>
        <v>10.5</v>
      </c>
      <c r="AZ42" s="3">
        <f>Tabellen!BO54</f>
        <v>10.5</v>
      </c>
      <c r="BA42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</row>
    <row r="43" spans="1:267" s="11" customFormat="1" ht="15.75" hidden="1">
      <c r="A43" s="1"/>
      <c r="B43" s="1" t="s">
        <v>5</v>
      </c>
      <c r="C43" s="3">
        <f>Tabellen!R55</f>
        <v>4.5999999999999996</v>
      </c>
      <c r="D43" s="3">
        <f>Tabellen!S55</f>
        <v>4.5999999999999996</v>
      </c>
      <c r="E43" s="3">
        <f>Tabellen!T55</f>
        <v>4.5999999999999996</v>
      </c>
      <c r="F43" s="3">
        <f>Tabellen!U55</f>
        <v>4.5999999999999996</v>
      </c>
      <c r="G43" s="3">
        <f>Tabellen!V55</f>
        <v>4.5999999999999996</v>
      </c>
      <c r="H43" s="3">
        <f>Tabellen!W55</f>
        <v>4.5999999999999996</v>
      </c>
      <c r="I43" s="3">
        <f>Tabellen!X55</f>
        <v>9.1999999999999993</v>
      </c>
      <c r="J43" s="3">
        <f>Tabellen!Y55</f>
        <v>9.1999999999999993</v>
      </c>
      <c r="K43" s="3">
        <f>Tabellen!Z55</f>
        <v>9.1999999999999993</v>
      </c>
      <c r="L43" s="3">
        <f>Tabellen!AA55</f>
        <v>9.1999999999999993</v>
      </c>
      <c r="M43" s="3">
        <f>Tabellen!AB55</f>
        <v>9.1999999999999993</v>
      </c>
      <c r="N43" s="3">
        <f>Tabellen!AC55</f>
        <v>9.1999999999999993</v>
      </c>
      <c r="O43" s="3">
        <f>Tabellen!AD55</f>
        <v>13.799999999999999</v>
      </c>
      <c r="P43" s="3">
        <f>Tabellen!AE55</f>
        <v>13.799999999999999</v>
      </c>
      <c r="Q43" s="3">
        <f>Tabellen!AF55</f>
        <v>13.799999999999999</v>
      </c>
      <c r="R43" s="3">
        <f>Tabellen!AG55</f>
        <v>13.799999999999999</v>
      </c>
      <c r="S43" s="3">
        <f>Tabellen!AH55</f>
        <v>13.799999999999999</v>
      </c>
      <c r="T43" s="3">
        <f>Tabellen!AI55</f>
        <v>13.799999999999999</v>
      </c>
      <c r="U43" s="3">
        <f>Tabellen!AJ55</f>
        <v>18.399999999999999</v>
      </c>
      <c r="V43" s="3">
        <f>Tabellen!AK55</f>
        <v>18.399999999999999</v>
      </c>
      <c r="W43" s="3">
        <f>Tabellen!AL55</f>
        <v>18.399999999999999</v>
      </c>
      <c r="X43" s="3">
        <f>Tabellen!AM55</f>
        <v>18.399999999999999</v>
      </c>
      <c r="Y43" s="3">
        <f>Tabellen!AN55</f>
        <v>18.399999999999999</v>
      </c>
      <c r="Z43" s="3">
        <f>Tabellen!AO55</f>
        <v>18.399999999999999</v>
      </c>
      <c r="AA43" s="3">
        <f>Tabellen!AP55</f>
        <v>23</v>
      </c>
      <c r="AB43" s="3">
        <f>Tabellen!AQ55</f>
        <v>23</v>
      </c>
      <c r="AC43" s="3">
        <f>Tabellen!AR55</f>
        <v>23</v>
      </c>
      <c r="AD43" s="3">
        <f>Tabellen!AS55</f>
        <v>23</v>
      </c>
      <c r="AE43" s="3">
        <f>Tabellen!AT55</f>
        <v>23</v>
      </c>
      <c r="AF43" s="3">
        <f>Tabellen!AU55</f>
        <v>23</v>
      </c>
      <c r="AG43" s="3">
        <f>Tabellen!AV55</f>
        <v>27.599999999999998</v>
      </c>
      <c r="AH43" s="3">
        <f>Tabellen!AW55</f>
        <v>27.599999999999998</v>
      </c>
      <c r="AI43" s="3">
        <f>Tabellen!AX55</f>
        <v>27.599999999999998</v>
      </c>
      <c r="AJ43" s="3">
        <f>Tabellen!AY55</f>
        <v>27.599999999999998</v>
      </c>
      <c r="AK43" s="3">
        <f>Tabellen!AZ55</f>
        <v>27.599999999999998</v>
      </c>
      <c r="AL43" s="3">
        <f>Tabellen!BA55</f>
        <v>27.599999999999998</v>
      </c>
      <c r="AM43" s="3">
        <f>Tabellen!BB55</f>
        <v>32.199999999999996</v>
      </c>
      <c r="AN43" s="3">
        <f>Tabellen!BC55</f>
        <v>32.199999999999996</v>
      </c>
      <c r="AO43" s="3">
        <f>Tabellen!BD55</f>
        <v>32.199999999999996</v>
      </c>
      <c r="AP43" s="3">
        <f>Tabellen!BE55</f>
        <v>32.199999999999996</v>
      </c>
      <c r="AQ43" s="3">
        <f>Tabellen!BF55</f>
        <v>32.199999999999996</v>
      </c>
      <c r="AR43" s="3">
        <f>Tabellen!BG55</f>
        <v>32.199999999999996</v>
      </c>
      <c r="AS43" s="3">
        <f>Tabellen!BH55</f>
        <v>36.799999999999997</v>
      </c>
      <c r="AT43" s="3">
        <f>Tabellen!BI55</f>
        <v>36.799999999999997</v>
      </c>
      <c r="AU43" s="3">
        <f>Tabellen!BJ55</f>
        <v>36.799999999999997</v>
      </c>
      <c r="AV43" s="3">
        <f>Tabellen!BK55</f>
        <v>36.799999999999997</v>
      </c>
      <c r="AW43" s="3">
        <f>Tabellen!BL55</f>
        <v>36.799999999999997</v>
      </c>
      <c r="AX43" s="3">
        <f>Tabellen!BM55</f>
        <v>36.799999999999997</v>
      </c>
      <c r="AY43" s="3">
        <f>Tabellen!BN55</f>
        <v>41.4</v>
      </c>
      <c r="AZ43" s="3">
        <f>Tabellen!BO55</f>
        <v>41.4</v>
      </c>
      <c r="BA43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</row>
    <row r="44" spans="1:267" s="11" customFormat="1" ht="15.75" hidden="1">
      <c r="A44" s="1"/>
      <c r="B44" s="1" t="s">
        <v>6</v>
      </c>
      <c r="C44" s="3">
        <f>Tabellen!R56</f>
        <v>2.5</v>
      </c>
      <c r="D44" s="3">
        <f>Tabellen!S56</f>
        <v>2.5</v>
      </c>
      <c r="E44" s="3">
        <f>Tabellen!T56</f>
        <v>2.5</v>
      </c>
      <c r="F44" s="3">
        <f>Tabellen!U56</f>
        <v>2.5</v>
      </c>
      <c r="G44" s="3">
        <f>Tabellen!V56</f>
        <v>2.5</v>
      </c>
      <c r="H44" s="3">
        <f>Tabellen!W56</f>
        <v>2.5</v>
      </c>
      <c r="I44" s="3">
        <f>Tabellen!X56</f>
        <v>2.5</v>
      </c>
      <c r="J44" s="3">
        <f>Tabellen!Y56</f>
        <v>2.5</v>
      </c>
      <c r="K44" s="3">
        <f>Tabellen!Z56</f>
        <v>2.5</v>
      </c>
      <c r="L44" s="3">
        <f>Tabellen!AA56</f>
        <v>2.5</v>
      </c>
      <c r="M44" s="3">
        <f>Tabellen!AB56</f>
        <v>2.5</v>
      </c>
      <c r="N44" s="3">
        <f>Tabellen!AC56</f>
        <v>2.5</v>
      </c>
      <c r="O44" s="3">
        <f>Tabellen!AD56</f>
        <v>2.5</v>
      </c>
      <c r="P44" s="3">
        <f>Tabellen!AE56</f>
        <v>2.5</v>
      </c>
      <c r="Q44" s="3">
        <f>Tabellen!AF56</f>
        <v>2.5</v>
      </c>
      <c r="R44" s="3">
        <f>Tabellen!AG56</f>
        <v>2.5</v>
      </c>
      <c r="S44" s="3">
        <f>Tabellen!AH56</f>
        <v>2.5</v>
      </c>
      <c r="T44" s="3">
        <f>Tabellen!AI56</f>
        <v>2.5</v>
      </c>
      <c r="U44" s="3">
        <f>Tabellen!AJ56</f>
        <v>2.5</v>
      </c>
      <c r="V44" s="3">
        <f>Tabellen!AK56</f>
        <v>2.5</v>
      </c>
      <c r="W44" s="3">
        <f>Tabellen!AL56</f>
        <v>2.5</v>
      </c>
      <c r="X44" s="3">
        <f>Tabellen!AM56</f>
        <v>2.5</v>
      </c>
      <c r="Y44" s="3">
        <f>Tabellen!AN56</f>
        <v>2.5</v>
      </c>
      <c r="Z44" s="3">
        <f>Tabellen!AO56</f>
        <v>2.5</v>
      </c>
      <c r="AA44" s="3">
        <f>Tabellen!AP56</f>
        <v>2.5</v>
      </c>
      <c r="AB44" s="3">
        <f>Tabellen!AQ56</f>
        <v>5</v>
      </c>
      <c r="AC44" s="3">
        <f>Tabellen!AR56</f>
        <v>5</v>
      </c>
      <c r="AD44" s="3">
        <f>Tabellen!AS56</f>
        <v>5</v>
      </c>
      <c r="AE44" s="3">
        <f>Tabellen!AT56</f>
        <v>5</v>
      </c>
      <c r="AF44" s="3">
        <f>Tabellen!AU56</f>
        <v>5</v>
      </c>
      <c r="AG44" s="3">
        <f>Tabellen!AV56</f>
        <v>5</v>
      </c>
      <c r="AH44" s="3">
        <f>Tabellen!AW56</f>
        <v>5</v>
      </c>
      <c r="AI44" s="3">
        <f>Tabellen!AX56</f>
        <v>5</v>
      </c>
      <c r="AJ44" s="3">
        <f>Tabellen!AY56</f>
        <v>5</v>
      </c>
      <c r="AK44" s="3">
        <f>Tabellen!AZ56</f>
        <v>5</v>
      </c>
      <c r="AL44" s="3">
        <f>Tabellen!BA56</f>
        <v>5</v>
      </c>
      <c r="AM44" s="3">
        <f>Tabellen!BB56</f>
        <v>5</v>
      </c>
      <c r="AN44" s="3">
        <f>Tabellen!BC56</f>
        <v>5</v>
      </c>
      <c r="AO44" s="3">
        <f>Tabellen!BD56</f>
        <v>5</v>
      </c>
      <c r="AP44" s="3">
        <f>Tabellen!BE56</f>
        <v>5</v>
      </c>
      <c r="AQ44" s="3">
        <f>Tabellen!BF56</f>
        <v>5</v>
      </c>
      <c r="AR44" s="3">
        <f>Tabellen!BG56</f>
        <v>5</v>
      </c>
      <c r="AS44" s="3">
        <f>Tabellen!BH56</f>
        <v>5</v>
      </c>
      <c r="AT44" s="3">
        <f>Tabellen!BI56</f>
        <v>5</v>
      </c>
      <c r="AU44" s="3">
        <f>Tabellen!BJ56</f>
        <v>5</v>
      </c>
      <c r="AV44" s="3">
        <f>Tabellen!BK56</f>
        <v>5</v>
      </c>
      <c r="AW44" s="3">
        <f>Tabellen!BL56</f>
        <v>5</v>
      </c>
      <c r="AX44" s="3">
        <f>Tabellen!BM56</f>
        <v>5</v>
      </c>
      <c r="AY44" s="3">
        <f>Tabellen!BN56</f>
        <v>5</v>
      </c>
      <c r="AZ44" s="3">
        <f>Tabellen!BO56</f>
        <v>5</v>
      </c>
      <c r="BA44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</row>
    <row r="45" spans="1:267" s="11" customFormat="1" ht="15.75">
      <c r="A45" s="1"/>
      <c r="B45" s="4" t="s">
        <v>7</v>
      </c>
      <c r="C45" s="5">
        <f>Tabellen!R57</f>
        <v>31.5</v>
      </c>
      <c r="D45" s="5">
        <f>Tabellen!S57</f>
        <v>31.5</v>
      </c>
      <c r="E45" s="5">
        <f>Tabellen!T57</f>
        <v>31.5</v>
      </c>
      <c r="F45" s="5">
        <f>Tabellen!U57</f>
        <v>31.5</v>
      </c>
      <c r="G45" s="5">
        <f>Tabellen!V57</f>
        <v>40.300000000000004</v>
      </c>
      <c r="H45" s="5">
        <f>Tabellen!W57</f>
        <v>40.300000000000004</v>
      </c>
      <c r="I45" s="5">
        <f>Tabellen!X57</f>
        <v>44.900000000000006</v>
      </c>
      <c r="J45" s="5">
        <f>Tabellen!Y57</f>
        <v>44.900000000000006</v>
      </c>
      <c r="K45" s="5">
        <f>Tabellen!Z57</f>
        <v>57.2</v>
      </c>
      <c r="L45" s="5">
        <f>Tabellen!AA57</f>
        <v>57.2</v>
      </c>
      <c r="M45" s="5">
        <f>Tabellen!AB57</f>
        <v>57.2</v>
      </c>
      <c r="N45" s="5">
        <f>Tabellen!AC57</f>
        <v>57.2</v>
      </c>
      <c r="O45" s="5">
        <f>Tabellen!AD57</f>
        <v>70.599999999999994</v>
      </c>
      <c r="P45" s="5">
        <f>Tabellen!AE57</f>
        <v>70.599999999999994</v>
      </c>
      <c r="Q45" s="5">
        <f>Tabellen!AF57</f>
        <v>70.599999999999994</v>
      </c>
      <c r="R45" s="5">
        <f>Tabellen!AG57</f>
        <v>70.599999999999994</v>
      </c>
      <c r="S45" s="5">
        <f>Tabellen!AH57</f>
        <v>82.899999999999991</v>
      </c>
      <c r="T45" s="5">
        <f>Tabellen!AI57</f>
        <v>82.899999999999991</v>
      </c>
      <c r="U45" s="5">
        <f>Tabellen!AJ57</f>
        <v>91</v>
      </c>
      <c r="V45" s="5">
        <f>Tabellen!AK57</f>
        <v>91</v>
      </c>
      <c r="W45" s="5">
        <f>Tabellen!AL57</f>
        <v>108.4</v>
      </c>
      <c r="X45" s="5">
        <f>Tabellen!AM57</f>
        <v>108.4</v>
      </c>
      <c r="Y45" s="5">
        <f>Tabellen!AN57</f>
        <v>108.4</v>
      </c>
      <c r="Z45" s="5">
        <f>Tabellen!AO57</f>
        <v>108.4</v>
      </c>
      <c r="AA45" s="5">
        <f>Tabellen!AP57</f>
        <v>125.3</v>
      </c>
      <c r="AB45" s="5">
        <f>Tabellen!AQ57</f>
        <v>127.8</v>
      </c>
      <c r="AC45" s="5">
        <f>Tabellen!AR57</f>
        <v>127.8</v>
      </c>
      <c r="AD45" s="5">
        <f>Tabellen!AS57</f>
        <v>127.8</v>
      </c>
      <c r="AE45" s="5">
        <f>Tabellen!AT57</f>
        <v>136.6</v>
      </c>
      <c r="AF45" s="5">
        <f>Tabellen!AU57</f>
        <v>136.6</v>
      </c>
      <c r="AG45" s="5">
        <f>Tabellen!AV57</f>
        <v>141.19999999999999</v>
      </c>
      <c r="AH45" s="5">
        <f>Tabellen!AW57</f>
        <v>141.19999999999999</v>
      </c>
      <c r="AI45" s="5">
        <f>Tabellen!AX57</f>
        <v>153.5</v>
      </c>
      <c r="AJ45" s="5">
        <f>Tabellen!AY57</f>
        <v>153.5</v>
      </c>
      <c r="AK45" s="5">
        <f>Tabellen!AZ57</f>
        <v>153.5</v>
      </c>
      <c r="AL45" s="5">
        <f>Tabellen!BA57</f>
        <v>153.5</v>
      </c>
      <c r="AM45" s="5">
        <f>Tabellen!BB57</f>
        <v>170.39999999999998</v>
      </c>
      <c r="AN45" s="5">
        <f>Tabellen!BC57</f>
        <v>170.39999999999998</v>
      </c>
      <c r="AO45" s="5">
        <f>Tabellen!BD57</f>
        <v>170.39999999999998</v>
      </c>
      <c r="AP45" s="5">
        <f>Tabellen!BE57</f>
        <v>170.39999999999998</v>
      </c>
      <c r="AQ45" s="5">
        <f>Tabellen!BF57</f>
        <v>191.3</v>
      </c>
      <c r="AR45" s="5">
        <f>Tabellen!BG57</f>
        <v>191.3</v>
      </c>
      <c r="AS45" s="5">
        <f>Tabellen!BH57</f>
        <v>195.90000000000003</v>
      </c>
      <c r="AT45" s="5">
        <f>Tabellen!BI57</f>
        <v>195.90000000000003</v>
      </c>
      <c r="AU45" s="5">
        <f>Tabellen!BJ57</f>
        <v>204.7</v>
      </c>
      <c r="AV45" s="5">
        <f>Tabellen!BK57</f>
        <v>204.7</v>
      </c>
      <c r="AW45" s="5">
        <f>Tabellen!BL57</f>
        <v>204.7</v>
      </c>
      <c r="AX45" s="5">
        <f>Tabellen!BM57</f>
        <v>204.7</v>
      </c>
      <c r="AY45" s="5">
        <f>Tabellen!BN57</f>
        <v>221.60000000000002</v>
      </c>
      <c r="AZ45" s="5">
        <f>Tabellen!BO57</f>
        <v>221.60000000000002</v>
      </c>
      <c r="BA45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</row>
    <row r="46" spans="1:267" s="11" customFormat="1" ht="15.75" hidden="1">
      <c r="A46" s="1"/>
      <c r="B46" s="4" t="s">
        <v>8</v>
      </c>
      <c r="C46" s="5">
        <f>Tabellen!R58</f>
        <v>31.5</v>
      </c>
      <c r="D46" s="5">
        <f>Tabellen!S58</f>
        <v>15.75</v>
      </c>
      <c r="E46" s="5">
        <f>Tabellen!T58</f>
        <v>10.5</v>
      </c>
      <c r="F46" s="5">
        <f>Tabellen!U58</f>
        <v>7.9</v>
      </c>
      <c r="G46" s="5">
        <f>Tabellen!V58</f>
        <v>8.0500000000000007</v>
      </c>
      <c r="H46" s="5">
        <f>Tabellen!W58</f>
        <v>6.7</v>
      </c>
      <c r="I46" s="5">
        <f>Tabellen!X58</f>
        <v>6.4</v>
      </c>
      <c r="J46" s="5">
        <f>Tabellen!Y58</f>
        <v>5.6</v>
      </c>
      <c r="K46" s="5">
        <f>Tabellen!Z58</f>
        <v>6.35</v>
      </c>
      <c r="L46" s="5">
        <f>Tabellen!AA58</f>
        <v>5.7</v>
      </c>
      <c r="M46" s="5">
        <f>Tabellen!AB58</f>
        <v>5.2</v>
      </c>
      <c r="N46" s="5">
        <f>Tabellen!AC58</f>
        <v>4.75</v>
      </c>
      <c r="O46" s="5">
        <f>Tabellen!AD58</f>
        <v>5.45</v>
      </c>
      <c r="P46" s="5">
        <f>Tabellen!AE58</f>
        <v>5.05</v>
      </c>
      <c r="Q46" s="5">
        <f>Tabellen!AF58</f>
        <v>4.7</v>
      </c>
      <c r="R46" s="5">
        <f>Tabellen!AG58</f>
        <v>4.4000000000000004</v>
      </c>
      <c r="S46" s="5">
        <f>Tabellen!AH58</f>
        <v>4.9000000000000004</v>
      </c>
      <c r="T46" s="5">
        <f>Tabellen!AI58</f>
        <v>4.5999999999999996</v>
      </c>
      <c r="U46" s="5">
        <f>Tabellen!AJ58</f>
        <v>4.8</v>
      </c>
      <c r="V46" s="5">
        <f>Tabellen!AK58</f>
        <v>4.55</v>
      </c>
      <c r="W46" s="5">
        <f>Tabellen!AL58</f>
        <v>5.15</v>
      </c>
      <c r="X46" s="5">
        <f>Tabellen!AM58</f>
        <v>4.95</v>
      </c>
      <c r="Y46" s="5">
        <f>Tabellen!AN58</f>
        <v>4.7</v>
      </c>
      <c r="Z46" s="5">
        <f>Tabellen!AO58</f>
        <v>4.5</v>
      </c>
      <c r="AA46" s="5">
        <f>Tabellen!AP58</f>
        <v>5</v>
      </c>
      <c r="AB46" s="5">
        <f>Tabellen!AQ58</f>
        <v>4.9000000000000004</v>
      </c>
      <c r="AC46" s="5">
        <f>Tabellen!AR58</f>
        <v>4.75</v>
      </c>
      <c r="AD46" s="5">
        <f>Tabellen!AS58</f>
        <v>4.55</v>
      </c>
      <c r="AE46" s="5">
        <f>Tabellen!AT58</f>
        <v>4.7</v>
      </c>
      <c r="AF46" s="5">
        <f>Tabellen!AU58</f>
        <v>4.55</v>
      </c>
      <c r="AG46" s="5">
        <f>Tabellen!AV58</f>
        <v>4.55</v>
      </c>
      <c r="AH46" s="5">
        <f>Tabellen!AW58</f>
        <v>4.4000000000000004</v>
      </c>
      <c r="AI46" s="5">
        <f>Tabellen!AX58</f>
        <v>4.6500000000000004</v>
      </c>
      <c r="AJ46" s="5">
        <f>Tabellen!AY58</f>
        <v>4.5</v>
      </c>
      <c r="AK46" s="5">
        <f>Tabellen!AZ58</f>
        <v>4.4000000000000004</v>
      </c>
      <c r="AL46" s="5">
        <f>Tabellen!BA58</f>
        <v>4.25</v>
      </c>
      <c r="AM46" s="5">
        <f>Tabellen!BB58</f>
        <v>4.5999999999999996</v>
      </c>
      <c r="AN46" s="5">
        <f>Tabellen!BC58</f>
        <v>4.5</v>
      </c>
      <c r="AO46" s="5">
        <f>Tabellen!BD58</f>
        <v>4.3499999999999996</v>
      </c>
      <c r="AP46" s="5">
        <f>Tabellen!BE58</f>
        <v>4.25</v>
      </c>
      <c r="AQ46" s="5">
        <f>Tabellen!BF58</f>
        <v>4.6500000000000004</v>
      </c>
      <c r="AR46" s="5">
        <f>Tabellen!BG58</f>
        <v>4.55</v>
      </c>
      <c r="AS46" s="5">
        <f>Tabellen!BH58</f>
        <v>4.55</v>
      </c>
      <c r="AT46" s="5">
        <f>Tabellen!BI58</f>
        <v>4.45</v>
      </c>
      <c r="AU46" s="5">
        <f>Tabellen!BJ58</f>
        <v>4.55</v>
      </c>
      <c r="AV46" s="5">
        <f>Tabellen!BK58</f>
        <v>4.45</v>
      </c>
      <c r="AW46" s="5">
        <f>Tabellen!BL58</f>
        <v>4.3499999999999996</v>
      </c>
      <c r="AX46" s="5">
        <f>Tabellen!BM58</f>
        <v>4.25</v>
      </c>
      <c r="AY46" s="5">
        <f>Tabellen!BN58</f>
        <v>4.5</v>
      </c>
      <c r="AZ46" s="5">
        <f>Tabellen!BO58</f>
        <v>4.45</v>
      </c>
      <c r="BA46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</row>
    <row r="47" spans="1:267" s="11" customFormat="1" ht="15.75">
      <c r="A47" s="1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/>
      <c r="AV47"/>
      <c r="AW47"/>
      <c r="AX47"/>
      <c r="AY47"/>
      <c r="AZ47"/>
      <c r="BA47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</row>
    <row r="48" spans="1:267" s="11" customFormat="1" ht="15.75">
      <c r="A48" s="1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/>
      <c r="AV48"/>
      <c r="AW48"/>
      <c r="AX48"/>
      <c r="AY48"/>
      <c r="AZ48"/>
      <c r="BA48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</row>
    <row r="49" spans="1:267">
      <c r="A49" s="1"/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</row>
    <row r="50" spans="1:26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</row>
    <row r="51" spans="1:26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</row>
    <row r="52" spans="1:26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</row>
    <row r="53" spans="1:26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</row>
    <row r="54" spans="1:26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</row>
    <row r="55" spans="1:26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</row>
    <row r="56" spans="1:26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</row>
    <row r="57" spans="1:26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</row>
    <row r="58" spans="1:26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</row>
    <row r="59" spans="1:26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</row>
    <row r="60" spans="1:26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</row>
    <row r="61" spans="1:26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</row>
    <row r="62" spans="1:26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</row>
    <row r="63" spans="1:26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</row>
    <row r="64" spans="1:26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</row>
    <row r="65" spans="1:26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</row>
    <row r="66" spans="1:26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</row>
    <row r="67" spans="1:2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</row>
    <row r="68" spans="1:267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</row>
    <row r="69" spans="1:267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</row>
    <row r="70" spans="1:26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</row>
    <row r="71" spans="1:26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</row>
    <row r="72" spans="1:26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</row>
    <row r="73" spans="1:267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</row>
    <row r="74" spans="1:267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</row>
    <row r="75" spans="1:267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</row>
    <row r="76" spans="1:267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</row>
    <row r="77" spans="1:26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</row>
    <row r="78" spans="1:267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</row>
    <row r="79" spans="1:267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</row>
    <row r="80" spans="1:267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</row>
    <row r="81" spans="1:267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</row>
    <row r="82" spans="1:267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</row>
    <row r="83" spans="1:267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</row>
    <row r="84" spans="1:267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</row>
    <row r="85" spans="1:267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</row>
    <row r="86" spans="1:267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</row>
    <row r="87" spans="1:26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</row>
    <row r="88" spans="1:267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</row>
    <row r="89" spans="1:267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</row>
    <row r="90" spans="1:267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</row>
    <row r="91" spans="1:267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</row>
    <row r="92" spans="1:267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</row>
    <row r="93" spans="1:267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</row>
    <row r="94" spans="1:267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</row>
    <row r="95" spans="1:267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</row>
    <row r="96" spans="1:267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</row>
    <row r="97" spans="1:26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</row>
    <row r="98" spans="1:267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</row>
    <row r="99" spans="1:267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</row>
    <row r="100" spans="1:267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</row>
    <row r="101" spans="1:267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</row>
    <row r="102" spans="1:267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</row>
    <row r="103" spans="1:267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</row>
    <row r="104" spans="1:267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</row>
    <row r="105" spans="1:267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</row>
    <row r="106" spans="1:267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</row>
    <row r="107" spans="1:26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</row>
    <row r="108" spans="1:267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</row>
    <row r="109" spans="1:267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</row>
    <row r="110" spans="1:267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</row>
    <row r="111" spans="1:267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</row>
    <row r="112" spans="1:267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</row>
    <row r="113" spans="1:267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</row>
    <row r="114" spans="1:267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</row>
    <row r="115" spans="1:267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</row>
    <row r="116" spans="1:267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</row>
    <row r="117" spans="1:26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</row>
    <row r="118" spans="1:267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</row>
    <row r="119" spans="1:267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</row>
    <row r="120" spans="1:267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</row>
    <row r="121" spans="1:267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</row>
    <row r="122" spans="1:267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</row>
    <row r="123" spans="1:267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</row>
    <row r="124" spans="1:267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</row>
    <row r="125" spans="1:267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/>
      <c r="JE125" s="6"/>
      <c r="JF125" s="6"/>
      <c r="JG125" s="6"/>
    </row>
    <row r="126" spans="1:267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/>
      <c r="JE126" s="6"/>
      <c r="JF126" s="6"/>
      <c r="JG126" s="6"/>
    </row>
    <row r="127" spans="1:26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  <c r="IW127" s="6"/>
      <c r="IX127" s="6"/>
      <c r="IY127" s="6"/>
      <c r="IZ127" s="6"/>
      <c r="JA127" s="6"/>
      <c r="JB127" s="6"/>
      <c r="JC127" s="6"/>
      <c r="JD127" s="6"/>
      <c r="JE127" s="6"/>
      <c r="JF127" s="6"/>
      <c r="JG127" s="6"/>
    </row>
    <row r="128" spans="1:267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  <c r="IW128" s="6"/>
      <c r="IX128" s="6"/>
      <c r="IY128" s="6"/>
      <c r="IZ128" s="6"/>
      <c r="JA128" s="6"/>
      <c r="JB128" s="6"/>
      <c r="JC128" s="6"/>
      <c r="JD128" s="6"/>
      <c r="JE128" s="6"/>
      <c r="JF128" s="6"/>
      <c r="JG128" s="6"/>
    </row>
    <row r="129" spans="1:267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  <c r="IW129" s="6"/>
      <c r="IX129" s="6"/>
      <c r="IY129" s="6"/>
      <c r="IZ129" s="6"/>
      <c r="JA129" s="6"/>
      <c r="JB129" s="6"/>
      <c r="JC129" s="6"/>
      <c r="JD129" s="6"/>
      <c r="JE129" s="6"/>
      <c r="JF129" s="6"/>
      <c r="JG129" s="6"/>
    </row>
    <row r="130" spans="1:267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  <c r="IW130" s="6"/>
      <c r="IX130" s="6"/>
      <c r="IY130" s="6"/>
      <c r="IZ130" s="6"/>
      <c r="JA130" s="6"/>
      <c r="JB130" s="6"/>
      <c r="JC130" s="6"/>
      <c r="JD130" s="6"/>
      <c r="JE130" s="6"/>
      <c r="JF130" s="6"/>
      <c r="JG130" s="6"/>
    </row>
    <row r="131" spans="1:267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  <c r="IW131" s="6"/>
      <c r="IX131" s="6"/>
      <c r="IY131" s="6"/>
      <c r="IZ131" s="6"/>
      <c r="JA131" s="6"/>
      <c r="JB131" s="6"/>
      <c r="JC131" s="6"/>
      <c r="JD131" s="6"/>
      <c r="JE131" s="6"/>
      <c r="JF131" s="6"/>
      <c r="JG131" s="6"/>
    </row>
    <row r="132" spans="1:267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  <c r="IW132" s="6"/>
      <c r="IX132" s="6"/>
      <c r="IY132" s="6"/>
      <c r="IZ132" s="6"/>
      <c r="JA132" s="6"/>
      <c r="JB132" s="6"/>
      <c r="JC132" s="6"/>
      <c r="JD132" s="6"/>
      <c r="JE132" s="6"/>
      <c r="JF132" s="6"/>
      <c r="JG132" s="6"/>
    </row>
    <row r="133" spans="1:267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  <c r="IW133" s="6"/>
      <c r="IX133" s="6"/>
      <c r="IY133" s="6"/>
      <c r="IZ133" s="6"/>
      <c r="JA133" s="6"/>
      <c r="JB133" s="6"/>
      <c r="JC133" s="6"/>
      <c r="JD133" s="6"/>
      <c r="JE133" s="6"/>
      <c r="JF133" s="6"/>
      <c r="JG133" s="6"/>
    </row>
    <row r="134" spans="1:267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/>
      <c r="JE134" s="6"/>
      <c r="JF134" s="6"/>
      <c r="JG134" s="6"/>
    </row>
    <row r="135" spans="1:267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/>
      <c r="JE135" s="6"/>
      <c r="JF135" s="6"/>
      <c r="JG135" s="6"/>
    </row>
  </sheetData>
  <sheetProtection sheet="1" objects="1" scenarios="1" selectLockedCells="1"/>
  <mergeCells count="1">
    <mergeCell ref="B2:D2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Tabellen</vt:lpstr>
      <vt:lpstr>Graphische Darstellung</vt:lpstr>
      <vt:lpstr>'Graphische Darstellung'!Druckbereich</vt:lpstr>
      <vt:lpstr>Tabellen!Druckbereich</vt:lpstr>
    </vt:vector>
  </TitlesOfParts>
  <Company>Klett und Balmer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Mazzuri</dc:creator>
  <cp:lastModifiedBy>Guido Mazzuri</cp:lastModifiedBy>
  <cp:lastPrinted>2013-05-21T11:27:55Z</cp:lastPrinted>
  <dcterms:created xsi:type="dcterms:W3CDTF">2013-05-21T09:25:06Z</dcterms:created>
  <dcterms:modified xsi:type="dcterms:W3CDTF">2013-05-24T13:29:42Z</dcterms:modified>
</cp:coreProperties>
</file>